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fernandez\Desktop\"/>
    </mc:Choice>
  </mc:AlternateContent>
  <bookViews>
    <workbookView xWindow="0" yWindow="0" windowWidth="20490" windowHeight="6720" tabRatio="693" activeTab="1"/>
  </bookViews>
  <sheets>
    <sheet name="INSTRUCCIONES" sheetId="7" r:id="rId1"/>
    <sheet name="Unidad Reajustable" sheetId="9" r:id="rId2"/>
    <sheet name="FLUJO REAL" sheetId="4" r:id="rId3"/>
    <sheet name="FLUJO PROYECTADO" sheetId="6" r:id="rId4"/>
    <sheet name="FLUJO COMPLETO" sheetId="1" r:id="rId5"/>
    <sheet name="INSUMOS" sheetId="2" state="hidden" r:id="rId6"/>
  </sheets>
  <definedNames>
    <definedName name="_Toc508380485" localSheetId="0">INSTRUCCIONES!$A$3</definedName>
    <definedName name="_xlnm.Print_Area" localSheetId="0">INSTRUCCIONES!$A$1:$G$57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84" i="9" l="1"/>
  <c r="E685" i="9"/>
  <c r="E686" i="9"/>
  <c r="E687" i="9"/>
  <c r="E688" i="9"/>
  <c r="E689" i="9"/>
  <c r="E690" i="9"/>
  <c r="E691" i="9"/>
  <c r="E692" i="9"/>
  <c r="E693" i="9"/>
  <c r="E694" i="9"/>
  <c r="E695" i="9"/>
  <c r="E696" i="9"/>
  <c r="E697" i="9"/>
  <c r="E698" i="9"/>
  <c r="E699" i="9"/>
  <c r="E700" i="9"/>
  <c r="E701" i="9"/>
  <c r="E702" i="9"/>
  <c r="E703" i="9"/>
  <c r="E704" i="9"/>
  <c r="E705" i="9"/>
  <c r="E706" i="9"/>
  <c r="E707" i="9"/>
  <c r="E708" i="9"/>
  <c r="E709" i="9"/>
  <c r="E710" i="9"/>
  <c r="E711" i="9"/>
  <c r="E712" i="9"/>
  <c r="E713" i="9"/>
  <c r="E714" i="9"/>
  <c r="E715" i="9"/>
  <c r="E716" i="9"/>
  <c r="E717" i="9"/>
  <c r="E718" i="9"/>
  <c r="E719" i="9"/>
  <c r="E720" i="9"/>
  <c r="E721" i="9"/>
  <c r="E722" i="9"/>
  <c r="E723" i="9"/>
  <c r="E724" i="9"/>
  <c r="E725" i="9"/>
  <c r="E726" i="9"/>
  <c r="E727" i="9"/>
  <c r="E728" i="9"/>
  <c r="E729" i="9"/>
  <c r="E730" i="9"/>
  <c r="E731" i="9"/>
  <c r="E732" i="9"/>
  <c r="E733" i="9"/>
  <c r="E734" i="9"/>
  <c r="E735" i="9"/>
  <c r="E736" i="9"/>
  <c r="E737" i="9"/>
  <c r="E738" i="9"/>
  <c r="E739" i="9"/>
  <c r="E740" i="9"/>
  <c r="E741" i="9"/>
  <c r="E742" i="9"/>
  <c r="E743" i="9"/>
  <c r="E11" i="4" l="1"/>
  <c r="E628" i="9"/>
  <c r="E626" i="9"/>
  <c r="E624" i="9"/>
  <c r="E625" i="9"/>
  <c r="E627"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19" i="9"/>
  <c r="E620" i="9"/>
  <c r="E621" i="9"/>
  <c r="E622" i="9"/>
  <c r="E623" i="9"/>
  <c r="E13" i="4" l="1"/>
  <c r="F13" i="4" l="1"/>
  <c r="F10" i="4" s="1"/>
  <c r="E10" i="4"/>
  <c r="G13" i="4"/>
  <c r="G10" i="4" s="1"/>
  <c r="D2" i="6"/>
  <c r="E9" i="6" s="1"/>
  <c r="D4" i="6"/>
  <c r="D5" i="6"/>
  <c r="D6" i="6"/>
  <c r="D7" i="6"/>
  <c r="E9" i="4"/>
  <c r="E11" i="6" l="1"/>
  <c r="F11" i="6" s="1"/>
  <c r="G11" i="6" s="1"/>
  <c r="H11" i="6" s="1"/>
  <c r="I11" i="6" s="1"/>
  <c r="J11" i="6" s="1"/>
  <c r="K11" i="6" s="1"/>
  <c r="L11" i="6" s="1"/>
  <c r="M11" i="6" s="1"/>
  <c r="N11" i="6" s="1"/>
  <c r="O11" i="6" s="1"/>
  <c r="P11" i="6" s="1"/>
  <c r="Q11" i="6" s="1"/>
  <c r="R11" i="6" s="1"/>
  <c r="S11" i="6" s="1"/>
  <c r="T11" i="6" s="1"/>
  <c r="U11" i="6" s="1"/>
  <c r="V11" i="6" s="1"/>
  <c r="W11" i="6" s="1"/>
  <c r="X11" i="6" s="1"/>
  <c r="Y11" i="6" s="1"/>
  <c r="Z11" i="6" s="1"/>
  <c r="AA11" i="6" s="1"/>
  <c r="AB11" i="6" s="1"/>
  <c r="AC11" i="6" s="1"/>
  <c r="AD11" i="6" s="1"/>
  <c r="AE11" i="6" s="1"/>
  <c r="AF11" i="6" s="1"/>
  <c r="AG11" i="6" s="1"/>
  <c r="AH11" i="6" s="1"/>
  <c r="AI11" i="6" s="1"/>
  <c r="AJ11" i="6" s="1"/>
  <c r="AK11" i="6" s="1"/>
  <c r="AL11" i="6" s="1"/>
  <c r="AM11" i="6" s="1"/>
  <c r="AN11" i="6" s="1"/>
  <c r="AO11" i="6" s="1"/>
  <c r="AP11" i="6" s="1"/>
  <c r="AQ11" i="6" s="1"/>
  <c r="AR11" i="6" s="1"/>
  <c r="AS11" i="6" s="1"/>
  <c r="AT11" i="6" s="1"/>
  <c r="AU11" i="6" s="1"/>
  <c r="AV11" i="6" s="1"/>
  <c r="AW11" i="6" s="1"/>
  <c r="AX11" i="6" s="1"/>
  <c r="AY11" i="6" s="1"/>
  <c r="AZ11" i="6" s="1"/>
  <c r="BA11" i="6" s="1"/>
  <c r="BB11" i="6" s="1"/>
  <c r="BC11" i="6" s="1"/>
  <c r="BD11" i="6" s="1"/>
  <c r="BE11" i="6" s="1"/>
  <c r="BF11" i="6" s="1"/>
  <c r="BG11" i="6" s="1"/>
  <c r="BH11" i="6" s="1"/>
  <c r="BI11" i="6" s="1"/>
  <c r="BJ11" i="6" s="1"/>
  <c r="BK11" i="6" s="1"/>
  <c r="BL11" i="6" s="1"/>
  <c r="H13" i="4"/>
  <c r="H10" i="4" s="1"/>
  <c r="E2" i="1"/>
  <c r="E603" i="9"/>
  <c r="E604" i="9"/>
  <c r="E605" i="9"/>
  <c r="E606" i="9"/>
  <c r="E607" i="9"/>
  <c r="E608" i="9"/>
  <c r="E609" i="9"/>
  <c r="E610" i="9"/>
  <c r="E611" i="9"/>
  <c r="E612" i="9"/>
  <c r="E613" i="9"/>
  <c r="E614" i="9"/>
  <c r="E615" i="9"/>
  <c r="E616" i="9"/>
  <c r="E617" i="9"/>
  <c r="E618" i="9"/>
  <c r="I13" i="4" l="1"/>
  <c r="I10" i="4" s="1"/>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375" i="9"/>
  <c r="E376" i="9"/>
  <c r="E377" i="9"/>
  <c r="E378" i="9"/>
  <c r="E379" i="9"/>
  <c r="E380" i="9"/>
  <c r="E381" i="9"/>
  <c r="E382" i="9"/>
  <c r="E383" i="9"/>
  <c r="E384" i="9"/>
  <c r="E385" i="9"/>
  <c r="E386" i="9"/>
  <c r="E387" i="9"/>
  <c r="E388" i="9"/>
  <c r="E389" i="9"/>
  <c r="E390" i="9"/>
  <c r="E391" i="9"/>
  <c r="E392" i="9"/>
  <c r="E393" i="9"/>
  <c r="E394" i="9"/>
  <c r="E395" i="9"/>
  <c r="E396" i="9"/>
  <c r="E397" i="9"/>
  <c r="E398" i="9"/>
  <c r="E399" i="9"/>
  <c r="E400" i="9"/>
  <c r="E401" i="9"/>
  <c r="E402" i="9"/>
  <c r="E403" i="9"/>
  <c r="E404" i="9"/>
  <c r="E405" i="9"/>
  <c r="E406" i="9"/>
  <c r="E407" i="9"/>
  <c r="E408" i="9"/>
  <c r="E409" i="9"/>
  <c r="E410"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8" i="9"/>
  <c r="F77" i="1"/>
  <c r="E17" i="6"/>
  <c r="F46" i="6"/>
  <c r="G46" i="6"/>
  <c r="H46" i="6"/>
  <c r="I46" i="6"/>
  <c r="J46" i="6"/>
  <c r="K46" i="6"/>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AS46" i="6"/>
  <c r="AT46" i="6"/>
  <c r="AU46" i="6"/>
  <c r="AV46" i="6"/>
  <c r="AW46" i="6"/>
  <c r="AX46" i="6"/>
  <c r="AY46" i="6"/>
  <c r="AZ46" i="6"/>
  <c r="BA46" i="6"/>
  <c r="BB46" i="6"/>
  <c r="BC46" i="6"/>
  <c r="BD46" i="6"/>
  <c r="BE46" i="6"/>
  <c r="BF46" i="6"/>
  <c r="BG46" i="6"/>
  <c r="BH46" i="6"/>
  <c r="BI46" i="6"/>
  <c r="BJ46" i="6"/>
  <c r="BK46" i="6"/>
  <c r="BL46" i="6"/>
  <c r="E46" i="6"/>
  <c r="E55" i="6" s="1"/>
  <c r="F17" i="6"/>
  <c r="F48" i="6" s="1"/>
  <c r="G17" i="6"/>
  <c r="G48" i="6" s="1"/>
  <c r="H17" i="6"/>
  <c r="H48" i="6" s="1"/>
  <c r="I17" i="6"/>
  <c r="I48" i="6" s="1"/>
  <c r="J17" i="6"/>
  <c r="J48" i="6" s="1"/>
  <c r="K17" i="6"/>
  <c r="K48" i="6" s="1"/>
  <c r="L17" i="6"/>
  <c r="L48" i="6" s="1"/>
  <c r="M17" i="6"/>
  <c r="M48" i="6" s="1"/>
  <c r="N17" i="6"/>
  <c r="N48" i="6" s="1"/>
  <c r="O17" i="6"/>
  <c r="O48" i="6" s="1"/>
  <c r="P17" i="6"/>
  <c r="P48" i="6" s="1"/>
  <c r="Q17" i="6"/>
  <c r="Q48" i="6" s="1"/>
  <c r="R17" i="6"/>
  <c r="R48" i="6" s="1"/>
  <c r="S17" i="6"/>
  <c r="S48" i="6" s="1"/>
  <c r="T17" i="6"/>
  <c r="T48" i="6" s="1"/>
  <c r="U17" i="6"/>
  <c r="U48" i="6" s="1"/>
  <c r="V17" i="6"/>
  <c r="V48" i="6" s="1"/>
  <c r="W17" i="6"/>
  <c r="W48" i="6" s="1"/>
  <c r="X17" i="6"/>
  <c r="X48" i="6" s="1"/>
  <c r="Y17" i="6"/>
  <c r="Y48" i="6" s="1"/>
  <c r="Z17" i="6"/>
  <c r="Z48" i="6" s="1"/>
  <c r="AA17" i="6"/>
  <c r="AA48" i="6" s="1"/>
  <c r="AB17" i="6"/>
  <c r="AB48" i="6" s="1"/>
  <c r="AC17" i="6"/>
  <c r="AC48" i="6" s="1"/>
  <c r="AD17" i="6"/>
  <c r="AD48" i="6" s="1"/>
  <c r="AE17" i="6"/>
  <c r="AE48" i="6" s="1"/>
  <c r="AF17" i="6"/>
  <c r="AF48" i="6" s="1"/>
  <c r="AG17" i="6"/>
  <c r="AG48" i="6" s="1"/>
  <c r="AH17" i="6"/>
  <c r="AH48" i="6" s="1"/>
  <c r="AI17" i="6"/>
  <c r="AI48" i="6" s="1"/>
  <c r="AJ17" i="6"/>
  <c r="AJ48" i="6" s="1"/>
  <c r="AK17" i="6"/>
  <c r="AK48" i="6" s="1"/>
  <c r="AL17" i="6"/>
  <c r="AL48" i="6" s="1"/>
  <c r="AM17" i="6"/>
  <c r="AM48" i="6" s="1"/>
  <c r="AN17" i="6"/>
  <c r="AN48" i="6" s="1"/>
  <c r="AO17" i="6"/>
  <c r="AO48" i="6" s="1"/>
  <c r="AP17" i="6"/>
  <c r="AP48" i="6" s="1"/>
  <c r="AQ17" i="6"/>
  <c r="AQ48" i="6" s="1"/>
  <c r="AR17" i="6"/>
  <c r="AR48" i="6" s="1"/>
  <c r="AS17" i="6"/>
  <c r="AS48" i="6" s="1"/>
  <c r="AT17" i="6"/>
  <c r="AT48" i="6" s="1"/>
  <c r="AU17" i="6"/>
  <c r="AU48" i="6" s="1"/>
  <c r="AV17" i="6"/>
  <c r="AV48" i="6" s="1"/>
  <c r="AW17" i="6"/>
  <c r="AW48" i="6" s="1"/>
  <c r="AX17" i="6"/>
  <c r="AX48" i="6" s="1"/>
  <c r="AY17" i="6"/>
  <c r="AY48" i="6" s="1"/>
  <c r="AZ17" i="6"/>
  <c r="AZ48" i="6" s="1"/>
  <c r="BA17" i="6"/>
  <c r="BA48" i="6" s="1"/>
  <c r="BB17" i="6"/>
  <c r="BB48" i="6" s="1"/>
  <c r="BC17" i="6"/>
  <c r="BC48" i="6" s="1"/>
  <c r="BD17" i="6"/>
  <c r="BD48" i="6" s="1"/>
  <c r="BE17" i="6"/>
  <c r="BE48" i="6" s="1"/>
  <c r="BF17" i="6"/>
  <c r="BF48" i="6" s="1"/>
  <c r="BG17" i="6"/>
  <c r="BG48" i="6" s="1"/>
  <c r="BH17" i="6"/>
  <c r="BH48" i="6" s="1"/>
  <c r="BI17" i="6"/>
  <c r="BI48" i="6" s="1"/>
  <c r="BJ17" i="6"/>
  <c r="BJ48" i="6" s="1"/>
  <c r="BK17" i="6"/>
  <c r="BK48" i="6" s="1"/>
  <c r="BL17" i="6"/>
  <c r="BL48" i="6" s="1"/>
  <c r="D18" i="4"/>
  <c r="D17" i="4"/>
  <c r="D16" i="4"/>
  <c r="D15" i="4"/>
  <c r="D23" i="4"/>
  <c r="D24" i="4"/>
  <c r="D25" i="4"/>
  <c r="D26" i="4"/>
  <c r="D27" i="4"/>
  <c r="D28" i="4"/>
  <c r="D29" i="4"/>
  <c r="D30" i="4"/>
  <c r="D31" i="4"/>
  <c r="D32" i="4"/>
  <c r="D33" i="4"/>
  <c r="D34" i="4"/>
  <c r="D35" i="4"/>
  <c r="D36" i="4"/>
  <c r="D37" i="4"/>
  <c r="D38" i="4"/>
  <c r="D39" i="4"/>
  <c r="D40" i="4"/>
  <c r="D41" i="4"/>
  <c r="D42" i="4"/>
  <c r="D43" i="4"/>
  <c r="D44" i="4"/>
  <c r="D45" i="4"/>
  <c r="D46" i="4"/>
  <c r="D47" i="4"/>
  <c r="D22" i="4"/>
  <c r="E48" i="4"/>
  <c r="J19" i="4"/>
  <c r="I19" i="4"/>
  <c r="H19" i="4"/>
  <c r="G19" i="4"/>
  <c r="F19" i="4"/>
  <c r="J13" i="4" l="1"/>
  <c r="D48" i="4"/>
  <c r="F55" i="6"/>
  <c r="G55" i="6" s="1"/>
  <c r="H55" i="6" s="1"/>
  <c r="I55" i="6" s="1"/>
  <c r="J55" i="6" s="1"/>
  <c r="K55" i="6" s="1"/>
  <c r="L55" i="6" s="1"/>
  <c r="M55" i="6" s="1"/>
  <c r="N55" i="6" s="1"/>
  <c r="O55" i="6" s="1"/>
  <c r="P55" i="6" s="1"/>
  <c r="Q55" i="6" s="1"/>
  <c r="R55" i="6" s="1"/>
  <c r="S55" i="6" s="1"/>
  <c r="T55" i="6" s="1"/>
  <c r="U55" i="6" s="1"/>
  <c r="V55" i="6" s="1"/>
  <c r="W55" i="6" s="1"/>
  <c r="X55" i="6" s="1"/>
  <c r="Y55" i="6" s="1"/>
  <c r="Z55" i="6" s="1"/>
  <c r="AA55" i="6" s="1"/>
  <c r="AB55" i="6" s="1"/>
  <c r="AC55" i="6" s="1"/>
  <c r="AD55" i="6" s="1"/>
  <c r="AE55" i="6" s="1"/>
  <c r="AF55" i="6" s="1"/>
  <c r="AG55" i="6" s="1"/>
  <c r="AH55" i="6" s="1"/>
  <c r="AI55" i="6" s="1"/>
  <c r="AJ55" i="6" s="1"/>
  <c r="AK55" i="6" s="1"/>
  <c r="AL55" i="6" s="1"/>
  <c r="AM55" i="6" s="1"/>
  <c r="AN55" i="6" s="1"/>
  <c r="AO55" i="6" s="1"/>
  <c r="AP55" i="6" s="1"/>
  <c r="AQ55" i="6" s="1"/>
  <c r="AR55" i="6" s="1"/>
  <c r="AS55" i="6" s="1"/>
  <c r="AT55" i="6" s="1"/>
  <c r="AU55" i="6" s="1"/>
  <c r="AV55" i="6" s="1"/>
  <c r="AW55" i="6" s="1"/>
  <c r="AX55" i="6" s="1"/>
  <c r="AY55" i="6" s="1"/>
  <c r="AZ55" i="6" s="1"/>
  <c r="BA55" i="6" s="1"/>
  <c r="BB55" i="6" s="1"/>
  <c r="BC55" i="6" s="1"/>
  <c r="BD55" i="6" s="1"/>
  <c r="BE55" i="6" s="1"/>
  <c r="BF55" i="6" s="1"/>
  <c r="BG55" i="6" s="1"/>
  <c r="BH55" i="6" s="1"/>
  <c r="BI55" i="6" s="1"/>
  <c r="BJ55" i="6" s="1"/>
  <c r="BK55" i="6" s="1"/>
  <c r="BL55" i="6" s="1"/>
  <c r="E48" i="6"/>
  <c r="D17" i="6"/>
  <c r="D45" i="6"/>
  <c r="D43" i="6"/>
  <c r="D42" i="6"/>
  <c r="D41" i="6"/>
  <c r="D40" i="6"/>
  <c r="D39" i="6"/>
  <c r="D38" i="6"/>
  <c r="D37" i="6"/>
  <c r="D36" i="6"/>
  <c r="D35" i="6"/>
  <c r="D34" i="6"/>
  <c r="D33" i="6"/>
  <c r="D32" i="6"/>
  <c r="D31" i="6"/>
  <c r="D30" i="6"/>
  <c r="D29" i="6"/>
  <c r="D28" i="6"/>
  <c r="D27" i="6"/>
  <c r="D26" i="6"/>
  <c r="D25" i="6"/>
  <c r="D24" i="6"/>
  <c r="D23" i="6"/>
  <c r="D22" i="6"/>
  <c r="D20" i="6"/>
  <c r="D16" i="6"/>
  <c r="D15" i="6"/>
  <c r="D14" i="6"/>
  <c r="D12" i="6"/>
  <c r="K13" i="4" l="1"/>
  <c r="J10" i="4"/>
  <c r="D21" i="6"/>
  <c r="D13" i="6"/>
  <c r="D44" i="6"/>
  <c r="E54" i="6"/>
  <c r="E57" i="6" s="1"/>
  <c r="E58" i="6" s="1"/>
  <c r="E56" i="4"/>
  <c r="L13" i="4" l="1"/>
  <c r="K10" i="4"/>
  <c r="E19" i="6"/>
  <c r="F54" i="6"/>
  <c r="F57" i="6" s="1"/>
  <c r="M13" i="4" l="1"/>
  <c r="L10" i="4"/>
  <c r="E10" i="6"/>
  <c r="G54" i="6"/>
  <c r="AU19" i="4"/>
  <c r="AV19" i="4"/>
  <c r="AW19" i="4"/>
  <c r="AX19" i="4"/>
  <c r="AY19" i="4"/>
  <c r="AZ19" i="4"/>
  <c r="BA19" i="4"/>
  <c r="BB19" i="4"/>
  <c r="BC19" i="4"/>
  <c r="BD19" i="4"/>
  <c r="BE19" i="4"/>
  <c r="BF19" i="4"/>
  <c r="BG19" i="4"/>
  <c r="BH19" i="4"/>
  <c r="BI19" i="4"/>
  <c r="BJ19" i="4"/>
  <c r="BK19" i="4"/>
  <c r="BL19" i="4"/>
  <c r="AU48" i="4"/>
  <c r="AV48" i="4"/>
  <c r="AW48" i="4"/>
  <c r="AX48" i="4"/>
  <c r="AY48" i="4"/>
  <c r="AZ48" i="4"/>
  <c r="BA48" i="4"/>
  <c r="BB48" i="4"/>
  <c r="BC48" i="4"/>
  <c r="BD48" i="4"/>
  <c r="BE48" i="4"/>
  <c r="BF48" i="4"/>
  <c r="BG48" i="4"/>
  <c r="BH48" i="4"/>
  <c r="BI48" i="4"/>
  <c r="BJ48" i="4"/>
  <c r="BK48" i="4"/>
  <c r="BL48" i="4"/>
  <c r="AU50" i="4"/>
  <c r="AV50" i="4"/>
  <c r="AW50" i="4"/>
  <c r="AX50" i="4"/>
  <c r="AY50" i="4"/>
  <c r="AZ50" i="4"/>
  <c r="BA50" i="4"/>
  <c r="BB50" i="4"/>
  <c r="BC50" i="4"/>
  <c r="BD50" i="4"/>
  <c r="BE50" i="4"/>
  <c r="BF50" i="4"/>
  <c r="BG50" i="4"/>
  <c r="BH50" i="4"/>
  <c r="BI50" i="4"/>
  <c r="BJ50" i="4"/>
  <c r="BK50" i="4"/>
  <c r="BL50" i="4"/>
  <c r="AN48" i="4"/>
  <c r="AO48" i="4"/>
  <c r="AO50" i="4" s="1"/>
  <c r="AP48" i="4"/>
  <c r="AQ48" i="4"/>
  <c r="AQ50" i="4" s="1"/>
  <c r="AR48" i="4"/>
  <c r="AS48" i="4"/>
  <c r="AS50" i="4" s="1"/>
  <c r="AT48" i="4"/>
  <c r="AN50" i="4"/>
  <c r="AP50" i="4"/>
  <c r="AR50" i="4"/>
  <c r="AT50" i="4"/>
  <c r="AD19" i="4"/>
  <c r="AE19" i="4"/>
  <c r="AF19" i="4"/>
  <c r="AG19" i="4"/>
  <c r="AH19" i="4"/>
  <c r="AI19" i="4"/>
  <c r="AJ19" i="4"/>
  <c r="AK19" i="4"/>
  <c r="AL19" i="4"/>
  <c r="AM19" i="4"/>
  <c r="AN19" i="4"/>
  <c r="AO19" i="4"/>
  <c r="AP19" i="4"/>
  <c r="AQ19" i="4"/>
  <c r="AR19" i="4"/>
  <c r="AS19" i="4"/>
  <c r="AT19"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J50" i="4"/>
  <c r="L50" i="4"/>
  <c r="M50" i="4"/>
  <c r="N50" i="4"/>
  <c r="O50" i="4"/>
  <c r="P50" i="4"/>
  <c r="Q50" i="4"/>
  <c r="R50" i="4"/>
  <c r="S50" i="4"/>
  <c r="V50" i="4"/>
  <c r="W50" i="4"/>
  <c r="X50" i="4"/>
  <c r="Y50" i="4"/>
  <c r="Z50" i="4"/>
  <c r="AA50" i="4"/>
  <c r="AB50" i="4"/>
  <c r="AC50" i="4"/>
  <c r="AD50" i="4"/>
  <c r="AF50" i="4"/>
  <c r="AH50" i="4"/>
  <c r="AJ50" i="4"/>
  <c r="AL50" i="4"/>
  <c r="E5" i="1"/>
  <c r="E6" i="1"/>
  <c r="E7" i="1"/>
  <c r="E4" i="1"/>
  <c r="F48" i="4"/>
  <c r="F50" i="4" s="1"/>
  <c r="G48" i="4"/>
  <c r="G50" i="4" s="1"/>
  <c r="H48" i="4"/>
  <c r="H50" i="4" s="1"/>
  <c r="I48" i="4"/>
  <c r="N13" i="4" l="1"/>
  <c r="M10" i="4"/>
  <c r="AM50" i="4"/>
  <c r="AK50" i="4"/>
  <c r="AI50" i="4"/>
  <c r="AG50" i="4"/>
  <c r="AE50" i="4"/>
  <c r="F19" i="6"/>
  <c r="F10" i="6"/>
  <c r="H54" i="6"/>
  <c r="K19" i="4"/>
  <c r="L19" i="4"/>
  <c r="M19" i="4"/>
  <c r="N19" i="4"/>
  <c r="O19" i="4"/>
  <c r="P19" i="4"/>
  <c r="Q19" i="4"/>
  <c r="R19" i="4"/>
  <c r="S19" i="4"/>
  <c r="T19" i="4"/>
  <c r="T50" i="4" s="1"/>
  <c r="U19" i="4"/>
  <c r="U50" i="4" s="1"/>
  <c r="V19" i="4"/>
  <c r="W19" i="4"/>
  <c r="X19" i="4"/>
  <c r="Y19" i="4"/>
  <c r="Z19" i="4"/>
  <c r="AA19" i="4"/>
  <c r="AB19" i="4"/>
  <c r="AC19" i="4"/>
  <c r="O13" i="4" l="1"/>
  <c r="N10" i="4"/>
  <c r="D14" i="4"/>
  <c r="D19" i="4" s="1"/>
  <c r="E19" i="4"/>
  <c r="E50" i="4" s="1"/>
  <c r="E52" i="4" s="1"/>
  <c r="E54" i="4"/>
  <c r="G19" i="6"/>
  <c r="D46" i="6"/>
  <c r="K50" i="4"/>
  <c r="I54" i="6"/>
  <c r="F10" i="1"/>
  <c r="G10" i="1" s="1"/>
  <c r="H10" i="1" s="1"/>
  <c r="I10" i="1" s="1"/>
  <c r="J10" i="1" s="1"/>
  <c r="K10" i="1" s="1"/>
  <c r="L10" i="1" s="1"/>
  <c r="M10" i="1" s="1"/>
  <c r="N10" i="1" s="1"/>
  <c r="O10" i="1" s="1"/>
  <c r="I50" i="4"/>
  <c r="E21" i="4"/>
  <c r="P10" i="1" l="1"/>
  <c r="P13" i="4"/>
  <c r="O10" i="4"/>
  <c r="E55" i="4"/>
  <c r="D50" i="4"/>
  <c r="G10" i="6"/>
  <c r="F56" i="4"/>
  <c r="F9" i="1"/>
  <c r="J54" i="6"/>
  <c r="F18" i="1"/>
  <c r="Q13" i="4" l="1"/>
  <c r="P10" i="4"/>
  <c r="Q10" i="1"/>
  <c r="R10" i="1" s="1"/>
  <c r="H19" i="6"/>
  <c r="F11" i="4"/>
  <c r="G56" i="4" s="1"/>
  <c r="F52" i="4"/>
  <c r="F21" i="4"/>
  <c r="F9" i="4"/>
  <c r="F55" i="4"/>
  <c r="F54" i="4"/>
  <c r="D48" i="6"/>
  <c r="K54" i="6"/>
  <c r="R13" i="4" l="1"/>
  <c r="Q10" i="4"/>
  <c r="H10" i="6"/>
  <c r="G9" i="1"/>
  <c r="G11" i="4"/>
  <c r="H56" i="4" s="1"/>
  <c r="G18" i="1"/>
  <c r="G21" i="4"/>
  <c r="G52" i="4"/>
  <c r="G9" i="4"/>
  <c r="G55" i="4"/>
  <c r="G54" i="4"/>
  <c r="L54" i="6"/>
  <c r="S13" i="4" l="1"/>
  <c r="R10" i="4"/>
  <c r="S10" i="1"/>
  <c r="T10" i="1" s="1"/>
  <c r="H21" i="4"/>
  <c r="H11" i="4"/>
  <c r="I55" i="4" s="1"/>
  <c r="H9" i="4"/>
  <c r="H52" i="4"/>
  <c r="H55" i="4"/>
  <c r="H54" i="4"/>
  <c r="M54" i="6"/>
  <c r="T13" i="4" l="1"/>
  <c r="S10" i="4"/>
  <c r="T11" i="1" s="1"/>
  <c r="I10" i="6"/>
  <c r="I19" i="6"/>
  <c r="I52" i="4"/>
  <c r="I21" i="4"/>
  <c r="I9" i="4"/>
  <c r="I11" i="4"/>
  <c r="J54" i="4" s="1"/>
  <c r="I56" i="4"/>
  <c r="I54" i="4"/>
  <c r="N54" i="6"/>
  <c r="U13" i="4" l="1"/>
  <c r="T10" i="4"/>
  <c r="U10" i="1"/>
  <c r="V10" i="1" s="1"/>
  <c r="J21" i="4"/>
  <c r="J9" i="4"/>
  <c r="J52" i="4"/>
  <c r="J11" i="4"/>
  <c r="J55" i="4"/>
  <c r="J56" i="4"/>
  <c r="O54" i="6"/>
  <c r="V13" i="4" l="1"/>
  <c r="U10" i="4"/>
  <c r="K55" i="4"/>
  <c r="L11" i="1"/>
  <c r="J10" i="6"/>
  <c r="J19" i="6"/>
  <c r="K21" i="4"/>
  <c r="K52" i="4"/>
  <c r="K9" i="4"/>
  <c r="K11" i="4"/>
  <c r="K54" i="4"/>
  <c r="K56" i="4"/>
  <c r="P54" i="6"/>
  <c r="W13" i="4" l="1"/>
  <c r="V10" i="4"/>
  <c r="W10" i="1"/>
  <c r="L54" i="4"/>
  <c r="M11" i="1"/>
  <c r="L52" i="4"/>
  <c r="L21" i="4"/>
  <c r="L11" i="4"/>
  <c r="L9" i="4"/>
  <c r="L56" i="4"/>
  <c r="L55" i="4"/>
  <c r="Q54" i="6"/>
  <c r="X10" i="1" l="1"/>
  <c r="W11" i="1"/>
  <c r="X13" i="4"/>
  <c r="W10" i="4"/>
  <c r="M55" i="4"/>
  <c r="N11" i="1"/>
  <c r="K10" i="6"/>
  <c r="K19" i="6"/>
  <c r="M21" i="4"/>
  <c r="M11" i="4"/>
  <c r="M9" i="4"/>
  <c r="M52" i="4"/>
  <c r="M56" i="4"/>
  <c r="M54" i="4"/>
  <c r="R54" i="6"/>
  <c r="Y13" i="4" l="1"/>
  <c r="X10" i="4"/>
  <c r="Y10" i="1"/>
  <c r="Z10" i="1" s="1"/>
  <c r="N56" i="4"/>
  <c r="O11" i="1"/>
  <c r="N21" i="4"/>
  <c r="N9" i="4"/>
  <c r="N11" i="4"/>
  <c r="N52" i="4"/>
  <c r="N55" i="4"/>
  <c r="N54" i="4"/>
  <c r="S54" i="6"/>
  <c r="Z13" i="4" l="1"/>
  <c r="Y10" i="4"/>
  <c r="O55" i="4"/>
  <c r="P11" i="1"/>
  <c r="L10" i="6"/>
  <c r="L19" i="6"/>
  <c r="O11" i="4"/>
  <c r="O9" i="4"/>
  <c r="O52" i="4"/>
  <c r="O21" i="4"/>
  <c r="O54" i="4"/>
  <c r="O56" i="4"/>
  <c r="T54" i="6"/>
  <c r="AA13" i="4" l="1"/>
  <c r="Z10" i="4"/>
  <c r="AA10" i="1"/>
  <c r="AB10" i="1" s="1"/>
  <c r="P54" i="4"/>
  <c r="Q11" i="1"/>
  <c r="P11" i="4"/>
  <c r="P52" i="4"/>
  <c r="P21" i="4"/>
  <c r="P9" i="4"/>
  <c r="P55" i="4"/>
  <c r="P56" i="4"/>
  <c r="U54" i="6"/>
  <c r="AB13" i="4" l="1"/>
  <c r="AA10" i="4"/>
  <c r="Q56" i="4"/>
  <c r="R11" i="1"/>
  <c r="M19" i="6"/>
  <c r="M10" i="6"/>
  <c r="Q21" i="4"/>
  <c r="Q11" i="4"/>
  <c r="Q9" i="4"/>
  <c r="Q52" i="4"/>
  <c r="Q54" i="4"/>
  <c r="Q55" i="4"/>
  <c r="V54" i="6"/>
  <c r="AC13" i="4" l="1"/>
  <c r="AB10" i="4"/>
  <c r="AC10" i="1"/>
  <c r="AD10" i="1" s="1"/>
  <c r="R55" i="4"/>
  <c r="S11" i="1"/>
  <c r="R21" i="4"/>
  <c r="R11" i="4"/>
  <c r="R52" i="4"/>
  <c r="R9" i="4"/>
  <c r="R54" i="4"/>
  <c r="R56" i="4"/>
  <c r="W54" i="6"/>
  <c r="AD13" i="4" l="1"/>
  <c r="AC10" i="4"/>
  <c r="S56" i="4"/>
  <c r="N10" i="6"/>
  <c r="N19" i="6"/>
  <c r="S21" i="4"/>
  <c r="S9" i="4"/>
  <c r="S11" i="4"/>
  <c r="S52" i="4"/>
  <c r="S54" i="4"/>
  <c r="S55" i="4"/>
  <c r="X54" i="6"/>
  <c r="AE13" i="4" l="1"/>
  <c r="AD10" i="4"/>
  <c r="AE10" i="1"/>
  <c r="AF10" i="1" s="1"/>
  <c r="T54" i="4"/>
  <c r="U11" i="1"/>
  <c r="T11" i="4"/>
  <c r="T52" i="4"/>
  <c r="T9" i="4"/>
  <c r="T21" i="4"/>
  <c r="T55" i="4"/>
  <c r="T56" i="4"/>
  <c r="Y54" i="6"/>
  <c r="AF13" i="4" l="1"/>
  <c r="AE10" i="4"/>
  <c r="U56" i="4"/>
  <c r="V11" i="1"/>
  <c r="O10" i="6"/>
  <c r="O19" i="6"/>
  <c r="U11" i="4"/>
  <c r="V56" i="4" s="1"/>
  <c r="U52" i="4"/>
  <c r="U21" i="4"/>
  <c r="U9" i="4"/>
  <c r="U55" i="4"/>
  <c r="U54" i="4"/>
  <c r="Z54" i="6"/>
  <c r="AG13" i="4" l="1"/>
  <c r="AF10" i="4"/>
  <c r="AG10" i="1"/>
  <c r="AH10" i="1" s="1"/>
  <c r="V11" i="4"/>
  <c r="W55" i="4" s="1"/>
  <c r="V52" i="4"/>
  <c r="V21" i="4"/>
  <c r="V9" i="4"/>
  <c r="V55" i="4"/>
  <c r="V54" i="4"/>
  <c r="AA54" i="6"/>
  <c r="AH13" i="4" l="1"/>
  <c r="AG10" i="4"/>
  <c r="P19" i="6"/>
  <c r="P10" i="6"/>
  <c r="W21" i="4"/>
  <c r="W9" i="4"/>
  <c r="W11" i="4"/>
  <c r="X56" i="4" s="1"/>
  <c r="W52" i="4"/>
  <c r="W54" i="4"/>
  <c r="W56" i="4"/>
  <c r="AB54" i="6"/>
  <c r="AI13" i="4" l="1"/>
  <c r="AH10" i="4"/>
  <c r="AI10" i="1"/>
  <c r="AJ10" i="1" s="1"/>
  <c r="Q19" i="6"/>
  <c r="Q10" i="6"/>
  <c r="X11" i="4"/>
  <c r="Y56" i="4" s="1"/>
  <c r="X52" i="4"/>
  <c r="X21" i="4"/>
  <c r="X9" i="4"/>
  <c r="X55" i="4"/>
  <c r="X54" i="4"/>
  <c r="Y9" i="4"/>
  <c r="AC54" i="6"/>
  <c r="Y21" i="4"/>
  <c r="AJ13" i="4" l="1"/>
  <c r="AI10" i="4"/>
  <c r="R19" i="6"/>
  <c r="R10" i="6"/>
  <c r="Y11" i="4"/>
  <c r="Z54" i="4" s="1"/>
  <c r="Y52" i="4"/>
  <c r="Y54" i="4"/>
  <c r="Y55" i="4"/>
  <c r="E59" i="6"/>
  <c r="AD54" i="6"/>
  <c r="AK13" i="4" l="1"/>
  <c r="AJ10" i="4"/>
  <c r="AK10" i="1"/>
  <c r="AL10" i="1" s="1"/>
  <c r="S10" i="6"/>
  <c r="S19" i="6"/>
  <c r="Z21" i="4"/>
  <c r="Z9" i="4"/>
  <c r="Z11" i="4"/>
  <c r="AA56" i="4" s="1"/>
  <c r="Z52" i="4"/>
  <c r="Z56" i="4"/>
  <c r="Z55" i="4"/>
  <c r="G57" i="6"/>
  <c r="F59" i="6"/>
  <c r="F58" i="6"/>
  <c r="AE54" i="6"/>
  <c r="AL13" i="4" l="1"/>
  <c r="AK10" i="4"/>
  <c r="T19" i="6"/>
  <c r="T10" i="6"/>
  <c r="AA11" i="4"/>
  <c r="AB56" i="4" s="1"/>
  <c r="AA52" i="4"/>
  <c r="AA21" i="4"/>
  <c r="AA9" i="4"/>
  <c r="H9" i="1"/>
  <c r="AA55" i="4"/>
  <c r="AA54" i="4"/>
  <c r="G59" i="6"/>
  <c r="G58" i="6"/>
  <c r="H57" i="6"/>
  <c r="H18" i="1"/>
  <c r="AF54" i="6"/>
  <c r="AB21" i="4"/>
  <c r="AM13" i="4" l="1"/>
  <c r="AL10" i="4"/>
  <c r="AM10" i="1"/>
  <c r="AN10" i="1" s="1"/>
  <c r="U10" i="6"/>
  <c r="U19" i="6"/>
  <c r="AB11" i="4"/>
  <c r="AC56" i="4" s="1"/>
  <c r="AB9" i="4"/>
  <c r="AB52" i="4"/>
  <c r="I9" i="1"/>
  <c r="AB54" i="4"/>
  <c r="AB55" i="4"/>
  <c r="I18" i="1"/>
  <c r="H59" i="6"/>
  <c r="H58" i="6"/>
  <c r="I57" i="6"/>
  <c r="AG54" i="6"/>
  <c r="AN13" i="4" l="1"/>
  <c r="AM10" i="4"/>
  <c r="V10" i="6"/>
  <c r="V19" i="6"/>
  <c r="AC9" i="4"/>
  <c r="AC21" i="4"/>
  <c r="AC11" i="4"/>
  <c r="AD56" i="4" s="1"/>
  <c r="AC52" i="4"/>
  <c r="J9" i="1"/>
  <c r="AC54" i="4"/>
  <c r="AC55" i="4"/>
  <c r="J18" i="1"/>
  <c r="I59" i="6"/>
  <c r="I58" i="6"/>
  <c r="J57" i="6"/>
  <c r="AH54" i="6"/>
  <c r="AO13" i="4" l="1"/>
  <c r="AN10" i="4"/>
  <c r="AO10" i="1"/>
  <c r="AP10" i="1" s="1"/>
  <c r="W10" i="6"/>
  <c r="W19" i="6"/>
  <c r="AD21" i="4"/>
  <c r="AD11" i="4"/>
  <c r="AD9" i="4"/>
  <c r="AD52" i="4"/>
  <c r="K9" i="1"/>
  <c r="AD54" i="4"/>
  <c r="AD55" i="4"/>
  <c r="AE56" i="4"/>
  <c r="K18" i="1"/>
  <c r="K57" i="6"/>
  <c r="J59" i="6"/>
  <c r="J58" i="6"/>
  <c r="AI54" i="6"/>
  <c r="AE21" i="4"/>
  <c r="AP13" i="4" l="1"/>
  <c r="AO10" i="4"/>
  <c r="X19" i="6"/>
  <c r="X10" i="6"/>
  <c r="AE52" i="4"/>
  <c r="AE11" i="4"/>
  <c r="AF56" i="4" s="1"/>
  <c r="AE9" i="4"/>
  <c r="L9" i="1"/>
  <c r="AE55" i="4"/>
  <c r="AE54" i="4"/>
  <c r="K59" i="6"/>
  <c r="K58" i="6"/>
  <c r="L18" i="1"/>
  <c r="L57" i="6"/>
  <c r="AJ54" i="6"/>
  <c r="AF21" i="4"/>
  <c r="AQ13" i="4" l="1"/>
  <c r="AP10" i="4"/>
  <c r="AQ10" i="1"/>
  <c r="AR10" i="1" s="1"/>
  <c r="Y10" i="6"/>
  <c r="Y19" i="6"/>
  <c r="AF9" i="4"/>
  <c r="AF11" i="4"/>
  <c r="AG56" i="4" s="1"/>
  <c r="AF52" i="4"/>
  <c r="M9" i="1"/>
  <c r="AF55" i="4"/>
  <c r="AF54" i="4"/>
  <c r="M57" i="6"/>
  <c r="L59" i="6"/>
  <c r="L58" i="6"/>
  <c r="M18" i="1"/>
  <c r="AK54" i="6"/>
  <c r="AR13" i="4" l="1"/>
  <c r="AQ10" i="4"/>
  <c r="Z19" i="6"/>
  <c r="Z10" i="6"/>
  <c r="AG11" i="4"/>
  <c r="AH56" i="4" s="1"/>
  <c r="AG52" i="4"/>
  <c r="AH52" i="4" s="1"/>
  <c r="AG21" i="4"/>
  <c r="AG9" i="4"/>
  <c r="N9" i="1"/>
  <c r="AG54" i="4"/>
  <c r="AG55" i="4"/>
  <c r="AH9" i="4"/>
  <c r="M58" i="6"/>
  <c r="M59" i="6"/>
  <c r="N57" i="6"/>
  <c r="N18" i="1"/>
  <c r="AH11" i="4"/>
  <c r="AL54" i="6"/>
  <c r="AH21" i="4"/>
  <c r="AS13" i="4" l="1"/>
  <c r="AR10" i="4"/>
  <c r="AS10" i="1"/>
  <c r="AT10" i="1" s="1"/>
  <c r="AA10" i="6"/>
  <c r="AA19" i="6"/>
  <c r="O9" i="1"/>
  <c r="AH55" i="4"/>
  <c r="AI56" i="4"/>
  <c r="AI9" i="4"/>
  <c r="AH54" i="4"/>
  <c r="AI52" i="4"/>
  <c r="AI21" i="4"/>
  <c r="AI11" i="4"/>
  <c r="N59" i="6"/>
  <c r="N58" i="6"/>
  <c r="O18" i="1"/>
  <c r="O57" i="6"/>
  <c r="AM54" i="6"/>
  <c r="AT13" i="4" l="1"/>
  <c r="AS10" i="4"/>
  <c r="AB10" i="6"/>
  <c r="AB19" i="6"/>
  <c r="P9" i="1"/>
  <c r="AI54" i="4"/>
  <c r="AI55" i="4"/>
  <c r="AJ56" i="4"/>
  <c r="AJ9" i="4"/>
  <c r="AJ52" i="4"/>
  <c r="AJ11" i="4"/>
  <c r="AJ21" i="4"/>
  <c r="P18" i="1"/>
  <c r="P57" i="6"/>
  <c r="O59" i="6"/>
  <c r="O58" i="6"/>
  <c r="AN54" i="6"/>
  <c r="AU13" i="4" l="1"/>
  <c r="AT10" i="4"/>
  <c r="AU10" i="1"/>
  <c r="AV10" i="1" s="1"/>
  <c r="AC10" i="6"/>
  <c r="AC19" i="6"/>
  <c r="Q9" i="1"/>
  <c r="AJ54" i="4"/>
  <c r="AJ55" i="4"/>
  <c r="AK55" i="4"/>
  <c r="AK9" i="4"/>
  <c r="AK52" i="4"/>
  <c r="AK21" i="4"/>
  <c r="AK11" i="4"/>
  <c r="P59" i="6"/>
  <c r="P58" i="6"/>
  <c r="Q57" i="6"/>
  <c r="Q18" i="1"/>
  <c r="AO54" i="6"/>
  <c r="AV13" i="4" l="1"/>
  <c r="AU10" i="4"/>
  <c r="AD19" i="6"/>
  <c r="AD10" i="6"/>
  <c r="R9" i="1"/>
  <c r="AL54" i="4"/>
  <c r="AL9" i="4"/>
  <c r="AK56" i="4"/>
  <c r="AK54" i="4"/>
  <c r="AL52" i="4"/>
  <c r="AL21" i="4"/>
  <c r="AL11" i="4"/>
  <c r="R18" i="1"/>
  <c r="R57" i="6"/>
  <c r="Q58" i="6"/>
  <c r="Q59" i="6"/>
  <c r="AP54" i="6"/>
  <c r="AW13" i="4" l="1"/>
  <c r="AV10" i="4"/>
  <c r="AW10" i="1"/>
  <c r="AX10" i="1" s="1"/>
  <c r="AE19" i="6"/>
  <c r="AE10" i="6"/>
  <c r="S9" i="1"/>
  <c r="AL56" i="4"/>
  <c r="AM55" i="4"/>
  <c r="AM9" i="4"/>
  <c r="AL55" i="4"/>
  <c r="AM52" i="4"/>
  <c r="AM21" i="4"/>
  <c r="AM11" i="4"/>
  <c r="S18" i="1"/>
  <c r="R59" i="6"/>
  <c r="R58" i="6"/>
  <c r="S57" i="6"/>
  <c r="AQ54" i="6"/>
  <c r="AX13" i="4" l="1"/>
  <c r="AW10" i="4"/>
  <c r="AF19" i="6"/>
  <c r="AF10" i="6"/>
  <c r="T9" i="1"/>
  <c r="AM54" i="4"/>
  <c r="AN55" i="4"/>
  <c r="AN9" i="4"/>
  <c r="AM56" i="4"/>
  <c r="AN52" i="4"/>
  <c r="AN21" i="4"/>
  <c r="AN11" i="4"/>
  <c r="T57" i="6"/>
  <c r="S58" i="6"/>
  <c r="S59" i="6"/>
  <c r="T18" i="1"/>
  <c r="AR54" i="6"/>
  <c r="AY13" i="4" l="1"/>
  <c r="AX10" i="4"/>
  <c r="AY10" i="1"/>
  <c r="AZ10" i="1" s="1"/>
  <c r="AG19" i="6"/>
  <c r="AG10" i="6"/>
  <c r="U9" i="1"/>
  <c r="AO55" i="4"/>
  <c r="AO9" i="4"/>
  <c r="AN56" i="4"/>
  <c r="AN54" i="4"/>
  <c r="AO52" i="4"/>
  <c r="U57" i="6"/>
  <c r="AO21" i="4"/>
  <c r="AO11" i="4"/>
  <c r="U18" i="1"/>
  <c r="T58" i="6"/>
  <c r="T59" i="6"/>
  <c r="AS54" i="6"/>
  <c r="AZ13" i="4" l="1"/>
  <c r="AY10" i="4"/>
  <c r="AH10" i="6"/>
  <c r="AH19" i="6"/>
  <c r="V9" i="1"/>
  <c r="AO56" i="4"/>
  <c r="AO54" i="4"/>
  <c r="AP56" i="4"/>
  <c r="AP9" i="4"/>
  <c r="AP52" i="4"/>
  <c r="AP21" i="4"/>
  <c r="AP11" i="4"/>
  <c r="V18" i="1"/>
  <c r="U59" i="6"/>
  <c r="U58" i="6"/>
  <c r="V57" i="6"/>
  <c r="AT54" i="6"/>
  <c r="BA13" i="4" l="1"/>
  <c r="AZ10" i="4"/>
  <c r="BA10" i="1"/>
  <c r="BB10" i="1" s="1"/>
  <c r="AI19" i="6"/>
  <c r="AI10" i="6"/>
  <c r="W9" i="1"/>
  <c r="AP55" i="4"/>
  <c r="AP54" i="4"/>
  <c r="AQ56" i="4"/>
  <c r="AQ9" i="4"/>
  <c r="AQ52" i="4"/>
  <c r="AQ21" i="4"/>
  <c r="AQ11" i="4"/>
  <c r="V58" i="6"/>
  <c r="V59" i="6"/>
  <c r="W18" i="1"/>
  <c r="W57" i="6"/>
  <c r="AU54" i="6"/>
  <c r="BB13" i="4" l="1"/>
  <c r="BA10" i="4"/>
  <c r="AJ19" i="6"/>
  <c r="AJ10" i="6"/>
  <c r="X9" i="1"/>
  <c r="AQ54" i="4"/>
  <c r="AQ55" i="4"/>
  <c r="AR56" i="4"/>
  <c r="AR9" i="4"/>
  <c r="AR52" i="4"/>
  <c r="W59" i="6"/>
  <c r="W58" i="6"/>
  <c r="X57" i="6"/>
  <c r="X18" i="1"/>
  <c r="AR21" i="4"/>
  <c r="AR11" i="4"/>
  <c r="AV54" i="6"/>
  <c r="BC13" i="4" l="1"/>
  <c r="BB10" i="4"/>
  <c r="BC10" i="1"/>
  <c r="BD10" i="1" s="1"/>
  <c r="AK19" i="6"/>
  <c r="AK10" i="6"/>
  <c r="Y9" i="1"/>
  <c r="AR54" i="4"/>
  <c r="AR55" i="4"/>
  <c r="AS56" i="4"/>
  <c r="AS9" i="4"/>
  <c r="AS52" i="4"/>
  <c r="AS21" i="4"/>
  <c r="AS11" i="4"/>
  <c r="Y57" i="6"/>
  <c r="Y18" i="1"/>
  <c r="X59" i="6"/>
  <c r="X58" i="6"/>
  <c r="AW54" i="6"/>
  <c r="BD13" i="4" l="1"/>
  <c r="BC10" i="4"/>
  <c r="AL10" i="6"/>
  <c r="AL19" i="6"/>
  <c r="Z9" i="1"/>
  <c r="AS54" i="4"/>
  <c r="AS55" i="4"/>
  <c r="AT56" i="4"/>
  <c r="AT9" i="4"/>
  <c r="AT52" i="4"/>
  <c r="AT11" i="4"/>
  <c r="AT21" i="4"/>
  <c r="Z18" i="1"/>
  <c r="Z57" i="6"/>
  <c r="Y59" i="6"/>
  <c r="Y58" i="6"/>
  <c r="AX54" i="6"/>
  <c r="BE13" i="4" l="1"/>
  <c r="BD10" i="4"/>
  <c r="BE10" i="1"/>
  <c r="BF10" i="1" s="1"/>
  <c r="AM19" i="6"/>
  <c r="AM10" i="6"/>
  <c r="AA9" i="1"/>
  <c r="AT54" i="4"/>
  <c r="AT55" i="4"/>
  <c r="AU56" i="4"/>
  <c r="AU9" i="4"/>
  <c r="AU52" i="4"/>
  <c r="AU21" i="4"/>
  <c r="AU11" i="4"/>
  <c r="AA57" i="6"/>
  <c r="Z58" i="6"/>
  <c r="Z59" i="6"/>
  <c r="AA18" i="1"/>
  <c r="AY54" i="6"/>
  <c r="BF13" i="4" l="1"/>
  <c r="BE10" i="4"/>
  <c r="AN19" i="6"/>
  <c r="AN10" i="6"/>
  <c r="AB9" i="1"/>
  <c r="AU55" i="4"/>
  <c r="AV55" i="4"/>
  <c r="AV9" i="4"/>
  <c r="AU54" i="4"/>
  <c r="AV52" i="4"/>
  <c r="AB18" i="1"/>
  <c r="AA58" i="6"/>
  <c r="AA59" i="6"/>
  <c r="AV11" i="4"/>
  <c r="AV21" i="4"/>
  <c r="AB57" i="6"/>
  <c r="AZ54" i="6"/>
  <c r="BG13" i="4" l="1"/>
  <c r="BF10" i="4"/>
  <c r="BG10" i="1"/>
  <c r="BH10" i="1" s="1"/>
  <c r="AO19" i="6"/>
  <c r="AO10" i="6"/>
  <c r="AC9" i="1"/>
  <c r="AV54" i="4"/>
  <c r="AW54" i="4"/>
  <c r="AW9" i="4"/>
  <c r="AV56" i="4"/>
  <c r="AW52" i="4"/>
  <c r="AW11" i="4"/>
  <c r="AW21" i="4"/>
  <c r="AB59" i="6"/>
  <c r="AB58" i="6"/>
  <c r="AC57" i="6"/>
  <c r="AC18" i="1"/>
  <c r="BA54" i="6"/>
  <c r="BH13" i="4" l="1"/>
  <c r="BG10" i="4"/>
  <c r="AP10" i="6"/>
  <c r="AP19" i="6"/>
  <c r="AD9" i="1"/>
  <c r="AW56" i="4"/>
  <c r="AW55" i="4"/>
  <c r="AX54" i="4"/>
  <c r="AX9" i="4"/>
  <c r="AX52" i="4"/>
  <c r="AX11" i="4"/>
  <c r="AX21" i="4"/>
  <c r="AD18" i="1"/>
  <c r="AD57" i="6"/>
  <c r="AC58" i="6"/>
  <c r="AC59" i="6"/>
  <c r="BB54" i="6"/>
  <c r="BI13" i="4" l="1"/>
  <c r="BH10" i="4"/>
  <c r="BI10" i="1"/>
  <c r="BJ10" i="1" s="1"/>
  <c r="AQ19" i="6"/>
  <c r="AQ10" i="6"/>
  <c r="AE9" i="1"/>
  <c r="AX55" i="4"/>
  <c r="AX56" i="4"/>
  <c r="AY56" i="4"/>
  <c r="AY9" i="4"/>
  <c r="AY52" i="4"/>
  <c r="AE57" i="6"/>
  <c r="AY11" i="4"/>
  <c r="AY21" i="4"/>
  <c r="AD58" i="6"/>
  <c r="AD59" i="6"/>
  <c r="AE18" i="1"/>
  <c r="BC54" i="6"/>
  <c r="BJ13" i="4" l="1"/>
  <c r="BI10" i="4"/>
  <c r="AR10" i="6"/>
  <c r="AR19" i="6"/>
  <c r="AF9" i="1"/>
  <c r="AY54" i="4"/>
  <c r="AY55" i="4"/>
  <c r="AZ56" i="4"/>
  <c r="AZ9" i="4"/>
  <c r="AZ52" i="4"/>
  <c r="AZ11" i="4"/>
  <c r="AZ21" i="4"/>
  <c r="AF57" i="6"/>
  <c r="AF18" i="1"/>
  <c r="AE58" i="6"/>
  <c r="AE59" i="6"/>
  <c r="BD54" i="6"/>
  <c r="BK13" i="4" l="1"/>
  <c r="BJ10" i="4"/>
  <c r="BK10" i="1"/>
  <c r="BL10" i="1" s="1"/>
  <c r="AS19" i="6"/>
  <c r="AS10" i="6"/>
  <c r="AG9" i="1"/>
  <c r="AZ54" i="4"/>
  <c r="AZ55" i="4"/>
  <c r="BA56" i="4"/>
  <c r="BA9" i="4"/>
  <c r="BA52" i="4"/>
  <c r="AG57" i="6"/>
  <c r="AF58" i="6"/>
  <c r="AF59" i="6"/>
  <c r="AG18" i="1"/>
  <c r="BA21" i="4"/>
  <c r="BA11" i="4"/>
  <c r="BE54" i="6"/>
  <c r="BL13" i="4" l="1"/>
  <c r="BL10" i="4" s="1"/>
  <c r="BK10" i="4"/>
  <c r="AT19" i="6"/>
  <c r="AT10" i="6"/>
  <c r="AH9" i="1"/>
  <c r="BA54" i="4"/>
  <c r="BA55" i="4"/>
  <c r="BB56" i="4"/>
  <c r="BB9" i="4"/>
  <c r="BB52" i="4"/>
  <c r="AH18" i="1"/>
  <c r="AH57" i="6"/>
  <c r="BB21" i="4"/>
  <c r="BB11" i="4"/>
  <c r="AG59" i="6"/>
  <c r="AG58" i="6"/>
  <c r="BF54" i="6"/>
  <c r="BM10" i="1" l="1"/>
  <c r="AU19" i="6"/>
  <c r="AU10" i="6"/>
  <c r="AI9" i="1"/>
  <c r="BB55" i="4"/>
  <c r="BB54" i="4"/>
  <c r="BC56" i="4"/>
  <c r="BC9" i="4"/>
  <c r="BC52" i="4"/>
  <c r="BC11" i="4"/>
  <c r="BC21" i="4"/>
  <c r="AI18" i="1"/>
  <c r="AH58" i="6"/>
  <c r="AH59" i="6"/>
  <c r="AI57" i="6"/>
  <c r="BG54" i="6"/>
  <c r="AV10" i="6" l="1"/>
  <c r="AV19" i="6"/>
  <c r="AJ9" i="1"/>
  <c r="BC55" i="4"/>
  <c r="BC54" i="4"/>
  <c r="BD56" i="4"/>
  <c r="BD9" i="4"/>
  <c r="BD52" i="4"/>
  <c r="AJ18" i="1"/>
  <c r="BD21" i="4"/>
  <c r="BD11" i="4"/>
  <c r="AI59" i="6"/>
  <c r="AI58" i="6"/>
  <c r="AJ57" i="6"/>
  <c r="BH54" i="6"/>
  <c r="AW19" i="6" l="1"/>
  <c r="AW10" i="6"/>
  <c r="AK9" i="1"/>
  <c r="BD55" i="4"/>
  <c r="BD54" i="4"/>
  <c r="BE56" i="4"/>
  <c r="BE9" i="4"/>
  <c r="BE52" i="4"/>
  <c r="BE11" i="4"/>
  <c r="BE21" i="4"/>
  <c r="AJ58" i="6"/>
  <c r="AJ59" i="6"/>
  <c r="AK57" i="6"/>
  <c r="AK18" i="1"/>
  <c r="BI54" i="6"/>
  <c r="AX19" i="6" l="1"/>
  <c r="AX10" i="6"/>
  <c r="AL9" i="1"/>
  <c r="BE55" i="4"/>
  <c r="BE54" i="4"/>
  <c r="BF56" i="4"/>
  <c r="BF9" i="4"/>
  <c r="BF52" i="4"/>
  <c r="BF21" i="4"/>
  <c r="BF11" i="4"/>
  <c r="AK59" i="6"/>
  <c r="AK58" i="6"/>
  <c r="AL18" i="1"/>
  <c r="AL57" i="6"/>
  <c r="BJ54" i="6"/>
  <c r="AY19" i="6" l="1"/>
  <c r="AY10" i="6"/>
  <c r="AM9" i="1"/>
  <c r="BF54" i="4"/>
  <c r="BF55" i="4"/>
  <c r="BG55" i="4"/>
  <c r="BG9" i="4"/>
  <c r="BG52" i="4"/>
  <c r="BG21" i="4"/>
  <c r="BG11" i="4"/>
  <c r="AM31" i="1"/>
  <c r="AM27" i="1"/>
  <c r="AM35" i="1"/>
  <c r="AM29" i="1"/>
  <c r="AM12" i="1"/>
  <c r="AM11" i="1"/>
  <c r="AM13" i="1"/>
  <c r="AM18" i="1"/>
  <c r="AL59" i="6"/>
  <c r="AL58" i="6"/>
  <c r="AM57" i="6"/>
  <c r="BK54" i="6"/>
  <c r="AZ19" i="6" l="1"/>
  <c r="AZ10" i="6"/>
  <c r="AM14" i="1"/>
  <c r="AM40" i="1"/>
  <c r="AM43" i="1"/>
  <c r="AM23" i="1"/>
  <c r="AM37" i="1"/>
  <c r="AM33" i="1"/>
  <c r="AM32" i="1"/>
  <c r="AM22" i="1"/>
  <c r="AN9" i="1"/>
  <c r="AM15" i="1"/>
  <c r="AM44" i="1"/>
  <c r="AM41" i="1"/>
  <c r="AM19" i="1"/>
  <c r="AM39" i="1"/>
  <c r="AM42" i="1"/>
  <c r="AM38" i="1"/>
  <c r="AM26" i="1"/>
  <c r="AM36" i="1"/>
  <c r="AM34" i="1"/>
  <c r="AM30" i="1"/>
  <c r="AM25" i="1"/>
  <c r="AM28" i="1"/>
  <c r="AM24" i="1"/>
  <c r="AI30" i="1"/>
  <c r="AG39" i="1"/>
  <c r="AI39" i="1"/>
  <c r="AH13" i="1"/>
  <c r="AK39" i="1"/>
  <c r="AK35" i="1"/>
  <c r="AK14" i="1"/>
  <c r="AG40" i="1"/>
  <c r="AH20" i="1"/>
  <c r="AH27" i="1"/>
  <c r="AI34" i="1"/>
  <c r="AM20" i="1"/>
  <c r="AI40" i="1"/>
  <c r="AG23" i="1"/>
  <c r="AK40" i="1"/>
  <c r="AG25" i="1"/>
  <c r="AK34" i="1"/>
  <c r="AJ31" i="1"/>
  <c r="AJ32" i="1"/>
  <c r="AK22" i="1"/>
  <c r="AJ42" i="1"/>
  <c r="AJ38" i="1"/>
  <c r="AJ33" i="1"/>
  <c r="AK21" i="1"/>
  <c r="AH22" i="1"/>
  <c r="AI13" i="1"/>
  <c r="AJ20" i="1"/>
  <c r="AK25" i="1"/>
  <c r="AJ15" i="1"/>
  <c r="AH15" i="1"/>
  <c r="AG21" i="1"/>
  <c r="AK19" i="1"/>
  <c r="AH41" i="1"/>
  <c r="AI12" i="1"/>
  <c r="AH26" i="1"/>
  <c r="AK42" i="1"/>
  <c r="AG44" i="1"/>
  <c r="AI25" i="1"/>
  <c r="AI38" i="1"/>
  <c r="AK11" i="1"/>
  <c r="AG29" i="1"/>
  <c r="AI29" i="1"/>
  <c r="AI20" i="1"/>
  <c r="AI19" i="1"/>
  <c r="AI42" i="1"/>
  <c r="AJ22" i="1"/>
  <c r="AI15" i="1"/>
  <c r="AH31" i="1"/>
  <c r="AH29" i="1"/>
  <c r="AG36" i="1"/>
  <c r="AJ29" i="1"/>
  <c r="AI28" i="1"/>
  <c r="AG28" i="1"/>
  <c r="AH34" i="1"/>
  <c r="AJ19" i="1"/>
  <c r="AH39" i="1"/>
  <c r="AH33" i="1"/>
  <c r="AJ41" i="1"/>
  <c r="AK31" i="1"/>
  <c r="AK20" i="1"/>
  <c r="AJ27" i="1"/>
  <c r="AI36" i="1"/>
  <c r="AL20" i="1"/>
  <c r="AL26" i="1"/>
  <c r="AL32" i="1"/>
  <c r="AL33" i="1"/>
  <c r="AL38" i="1"/>
  <c r="AL42" i="1"/>
  <c r="AL27" i="1"/>
  <c r="AL12" i="1"/>
  <c r="AK43" i="1"/>
  <c r="AG30" i="1"/>
  <c r="AI11" i="1"/>
  <c r="AG35" i="1"/>
  <c r="AJ30" i="1"/>
  <c r="AH28" i="1"/>
  <c r="AG24" i="1"/>
  <c r="AH25" i="1"/>
  <c r="AJ26" i="1"/>
  <c r="AJ23" i="1"/>
  <c r="AK33" i="1"/>
  <c r="AJ39" i="1"/>
  <c r="AL21" i="1"/>
  <c r="AL39" i="1"/>
  <c r="AL13" i="1"/>
  <c r="AJ37" i="1"/>
  <c r="AI31" i="1"/>
  <c r="AG14" i="1"/>
  <c r="AG11" i="1"/>
  <c r="AJ40" i="1"/>
  <c r="AH40" i="1"/>
  <c r="AI41" i="1"/>
  <c r="AI32" i="1"/>
  <c r="AH23" i="1"/>
  <c r="AJ12" i="1"/>
  <c r="AH14" i="1"/>
  <c r="AG38" i="1"/>
  <c r="AJ35" i="1"/>
  <c r="AG32" i="1"/>
  <c r="AJ13" i="1"/>
  <c r="AI14" i="1"/>
  <c r="AK38" i="1"/>
  <c r="AK29" i="1"/>
  <c r="AH44" i="1"/>
  <c r="AJ28" i="1"/>
  <c r="AL24" i="1"/>
  <c r="AL22" i="1"/>
  <c r="AL31" i="1"/>
  <c r="AL30" i="1"/>
  <c r="AL40" i="1"/>
  <c r="AL19" i="1"/>
  <c r="AL44" i="1"/>
  <c r="AL15" i="1"/>
  <c r="AK15" i="1"/>
  <c r="AK32" i="1"/>
  <c r="AK27" i="1"/>
  <c r="AJ25" i="1"/>
  <c r="AI27" i="1"/>
  <c r="AI35" i="1"/>
  <c r="AH12" i="1"/>
  <c r="AJ34" i="1"/>
  <c r="AH11" i="1"/>
  <c r="AG13" i="1"/>
  <c r="AI37" i="1"/>
  <c r="AH32" i="1"/>
  <c r="AH42" i="1"/>
  <c r="AL29" i="1"/>
  <c r="AL43" i="1"/>
  <c r="AI33" i="1"/>
  <c r="AI43" i="1"/>
  <c r="AJ44" i="1"/>
  <c r="AH36" i="1"/>
  <c r="AH24" i="1"/>
  <c r="AH43" i="1"/>
  <c r="AJ14" i="1"/>
  <c r="AG33" i="1"/>
  <c r="AI23" i="1"/>
  <c r="AI22" i="1"/>
  <c r="AJ21" i="1"/>
  <c r="AJ11" i="1"/>
  <c r="AG26" i="1"/>
  <c r="AI26" i="1"/>
  <c r="AJ36" i="1"/>
  <c r="AH30" i="1"/>
  <c r="AI24" i="1"/>
  <c r="AJ24" i="1"/>
  <c r="AK44" i="1"/>
  <c r="AK24" i="1"/>
  <c r="AH35" i="1"/>
  <c r="AJ43" i="1"/>
  <c r="AL25" i="1"/>
  <c r="AL28" i="1"/>
  <c r="AL36" i="1"/>
  <c r="AL35" i="1"/>
  <c r="AL41" i="1"/>
  <c r="AL11" i="1"/>
  <c r="AL14" i="1"/>
  <c r="AK13" i="1"/>
  <c r="AK23" i="1"/>
  <c r="AK41" i="1"/>
  <c r="AL23" i="1"/>
  <c r="AL37" i="1"/>
  <c r="AL34" i="1"/>
  <c r="AK36" i="1"/>
  <c r="AI44" i="1"/>
  <c r="AK12" i="1"/>
  <c r="AI21" i="1"/>
  <c r="AG20" i="1"/>
  <c r="AK28" i="1"/>
  <c r="AG27" i="1"/>
  <c r="AH21" i="1"/>
  <c r="AH19" i="1"/>
  <c r="AK30" i="1"/>
  <c r="AH37" i="1"/>
  <c r="AK26" i="1"/>
  <c r="AH38" i="1"/>
  <c r="AK37" i="1"/>
  <c r="BG54" i="4"/>
  <c r="BG56" i="4"/>
  <c r="BH56" i="4"/>
  <c r="BH9" i="4"/>
  <c r="BH52" i="4"/>
  <c r="BH21" i="4"/>
  <c r="BH11" i="4"/>
  <c r="AM59" i="6"/>
  <c r="AM58" i="6"/>
  <c r="K22" i="1"/>
  <c r="K26" i="1"/>
  <c r="K12" i="1"/>
  <c r="K34" i="1"/>
  <c r="K25" i="1"/>
  <c r="K38" i="1"/>
  <c r="K21" i="1"/>
  <c r="K43" i="1"/>
  <c r="K30" i="1"/>
  <c r="K13" i="1"/>
  <c r="K11" i="1"/>
  <c r="K31" i="1"/>
  <c r="K28" i="1"/>
  <c r="K41" i="1"/>
  <c r="K15" i="1"/>
  <c r="K20" i="1"/>
  <c r="K36" i="1"/>
  <c r="K27" i="1"/>
  <c r="K33" i="1"/>
  <c r="K19" i="1"/>
  <c r="L31" i="1"/>
  <c r="L13" i="1"/>
  <c r="K35" i="1"/>
  <c r="K39" i="1"/>
  <c r="K29" i="1"/>
  <c r="K37" i="1"/>
  <c r="K23" i="1"/>
  <c r="L27" i="1"/>
  <c r="M12" i="1"/>
  <c r="L19" i="1"/>
  <c r="L41" i="1"/>
  <c r="K24" i="1"/>
  <c r="L38" i="1"/>
  <c r="L32" i="1"/>
  <c r="K44" i="1"/>
  <c r="K32" i="1"/>
  <c r="L29" i="1"/>
  <c r="L36" i="1"/>
  <c r="L44" i="1"/>
  <c r="L33" i="1"/>
  <c r="L43" i="1"/>
  <c r="L20" i="1"/>
  <c r="L14" i="1"/>
  <c r="L30" i="1"/>
  <c r="K14" i="1"/>
  <c r="K42" i="1"/>
  <c r="L28" i="1"/>
  <c r="L39" i="1"/>
  <c r="L37" i="1"/>
  <c r="L12" i="1"/>
  <c r="L26" i="1"/>
  <c r="L34" i="1"/>
  <c r="K40" i="1"/>
  <c r="L24" i="1"/>
  <c r="N15" i="1"/>
  <c r="M30" i="1"/>
  <c r="M15" i="1"/>
  <c r="M20" i="1"/>
  <c r="M38" i="1"/>
  <c r="M39" i="1"/>
  <c r="M21" i="1"/>
  <c r="L15" i="1"/>
  <c r="M26" i="1"/>
  <c r="M44" i="1"/>
  <c r="M34" i="1"/>
  <c r="M23" i="1"/>
  <c r="L42" i="1"/>
  <c r="L23" i="1"/>
  <c r="M19" i="1"/>
  <c r="M13" i="1"/>
  <c r="L21" i="1"/>
  <c r="M37" i="1"/>
  <c r="M42" i="1"/>
  <c r="M22" i="1"/>
  <c r="M31" i="1"/>
  <c r="M28" i="1"/>
  <c r="L25" i="1"/>
  <c r="M35" i="1"/>
  <c r="L40" i="1"/>
  <c r="M41" i="1"/>
  <c r="L22" i="1"/>
  <c r="L35" i="1"/>
  <c r="M27" i="1"/>
  <c r="M36" i="1"/>
  <c r="M14" i="1"/>
  <c r="M25" i="1"/>
  <c r="M40" i="1"/>
  <c r="M24" i="1"/>
  <c r="O36" i="1"/>
  <c r="M29" i="1"/>
  <c r="N12" i="1"/>
  <c r="M43" i="1"/>
  <c r="N44" i="1"/>
  <c r="N13" i="1"/>
  <c r="N21" i="1"/>
  <c r="N30" i="1"/>
  <c r="N38" i="1"/>
  <c r="N42" i="1"/>
  <c r="N28" i="1"/>
  <c r="M32" i="1"/>
  <c r="N14" i="1"/>
  <c r="N31" i="1"/>
  <c r="N39" i="1"/>
  <c r="N33" i="1"/>
  <c r="N37" i="1"/>
  <c r="N35" i="1"/>
  <c r="N43" i="1"/>
  <c r="N32" i="1"/>
  <c r="N29" i="1"/>
  <c r="M33" i="1"/>
  <c r="N40" i="1"/>
  <c r="N41" i="1"/>
  <c r="N20" i="1"/>
  <c r="O22" i="1"/>
  <c r="O30" i="1"/>
  <c r="N22" i="1"/>
  <c r="N34" i="1"/>
  <c r="O32" i="1"/>
  <c r="O40" i="1"/>
  <c r="O34" i="1"/>
  <c r="N25" i="1"/>
  <c r="N27" i="1"/>
  <c r="N19" i="1"/>
  <c r="O41" i="1"/>
  <c r="O20" i="1"/>
  <c r="O33" i="1"/>
  <c r="O12" i="1"/>
  <c r="N26" i="1"/>
  <c r="O25" i="1"/>
  <c r="O39" i="1"/>
  <c r="O38" i="1"/>
  <c r="O26" i="1"/>
  <c r="O43" i="1"/>
  <c r="N36" i="1"/>
  <c r="O35" i="1"/>
  <c r="O37" i="1"/>
  <c r="N23" i="1"/>
  <c r="N24" i="1"/>
  <c r="O13" i="1"/>
  <c r="O42" i="1"/>
  <c r="O19" i="1"/>
  <c r="O27" i="1"/>
  <c r="O31" i="1"/>
  <c r="O23" i="1"/>
  <c r="O28" i="1"/>
  <c r="P33" i="1"/>
  <c r="P19" i="1"/>
  <c r="P21" i="1"/>
  <c r="P35" i="1"/>
  <c r="O14" i="1"/>
  <c r="P25" i="1"/>
  <c r="P28" i="1"/>
  <c r="P40" i="1"/>
  <c r="P29" i="1"/>
  <c r="O24" i="1"/>
  <c r="P41" i="1"/>
  <c r="P20" i="1"/>
  <c r="P36" i="1"/>
  <c r="P38" i="1"/>
  <c r="P32" i="1"/>
  <c r="P12" i="1"/>
  <c r="P13" i="1"/>
  <c r="O21" i="1"/>
  <c r="P30" i="1"/>
  <c r="P26" i="1"/>
  <c r="P14" i="1"/>
  <c r="O29" i="1"/>
  <c r="P34" i="1"/>
  <c r="O44" i="1"/>
  <c r="O15" i="1"/>
  <c r="P37" i="1"/>
  <c r="P42" i="1"/>
  <c r="P15" i="1"/>
  <c r="P31" i="1"/>
  <c r="Q40" i="1"/>
  <c r="Q29" i="1"/>
  <c r="Q33" i="1"/>
  <c r="Q12" i="1"/>
  <c r="P43" i="1"/>
  <c r="Q27" i="1"/>
  <c r="Q22" i="1"/>
  <c r="Q21" i="1"/>
  <c r="Q13" i="1"/>
  <c r="Q19" i="1"/>
  <c r="Q43" i="1"/>
  <c r="Q35" i="1"/>
  <c r="P23" i="1"/>
  <c r="Q20" i="1"/>
  <c r="P22" i="1"/>
  <c r="Q26" i="1"/>
  <c r="Q36" i="1"/>
  <c r="Q28" i="1"/>
  <c r="R12" i="1"/>
  <c r="Q15" i="1"/>
  <c r="Q41" i="1"/>
  <c r="R19" i="1"/>
  <c r="R21" i="1"/>
  <c r="R37" i="1"/>
  <c r="R25" i="1"/>
  <c r="Q44" i="1"/>
  <c r="Q37" i="1"/>
  <c r="R15" i="1"/>
  <c r="R28" i="1"/>
  <c r="R32" i="1"/>
  <c r="R39" i="1"/>
  <c r="R20" i="1"/>
  <c r="R36" i="1"/>
  <c r="R31" i="1"/>
  <c r="P27" i="1"/>
  <c r="Q38" i="1"/>
  <c r="Q39" i="1"/>
  <c r="Q24" i="1"/>
  <c r="Q25" i="1"/>
  <c r="Q42" i="1"/>
  <c r="Q14" i="1"/>
  <c r="P24" i="1"/>
  <c r="R34" i="1"/>
  <c r="R33" i="1"/>
  <c r="S32" i="1"/>
  <c r="Q32" i="1"/>
  <c r="P39" i="1"/>
  <c r="P44" i="1"/>
  <c r="R29" i="1"/>
  <c r="R30" i="1"/>
  <c r="Q34" i="1"/>
  <c r="R35" i="1"/>
  <c r="Q23" i="1"/>
  <c r="R38" i="1"/>
  <c r="R42" i="1"/>
  <c r="Q31" i="1"/>
  <c r="S22" i="1"/>
  <c r="R13" i="1"/>
  <c r="S43" i="1"/>
  <c r="R41" i="1"/>
  <c r="R22" i="1"/>
  <c r="S28" i="1"/>
  <c r="R43" i="1"/>
  <c r="R27" i="1"/>
  <c r="R14" i="1"/>
  <c r="R40" i="1"/>
  <c r="S20" i="1"/>
  <c r="S12" i="1"/>
  <c r="R44" i="1"/>
  <c r="S29" i="1"/>
  <c r="S26" i="1"/>
  <c r="S33" i="1"/>
  <c r="R26" i="1"/>
  <c r="Q30" i="1"/>
  <c r="S19" i="1"/>
  <c r="R23" i="1"/>
  <c r="S41" i="1"/>
  <c r="S44" i="1"/>
  <c r="S37" i="1"/>
  <c r="R24" i="1"/>
  <c r="S21" i="1"/>
  <c r="S23" i="1"/>
  <c r="S14" i="1"/>
  <c r="S34" i="1"/>
  <c r="S13" i="1"/>
  <c r="S38" i="1"/>
  <c r="S30" i="1"/>
  <c r="S36" i="1"/>
  <c r="S39" i="1"/>
  <c r="S35" i="1"/>
  <c r="S42" i="1"/>
  <c r="T27" i="1"/>
  <c r="T23" i="1"/>
  <c r="S31" i="1"/>
  <c r="S27" i="1"/>
  <c r="S15" i="1"/>
  <c r="T38" i="1"/>
  <c r="S25" i="1"/>
  <c r="S24" i="1"/>
  <c r="T40" i="1"/>
  <c r="S40" i="1"/>
  <c r="V33" i="1"/>
  <c r="U36" i="1"/>
  <c r="T41" i="1"/>
  <c r="T30" i="1"/>
  <c r="U22" i="1"/>
  <c r="T12" i="1"/>
  <c r="T21" i="1"/>
  <c r="T20" i="1"/>
  <c r="U24" i="1"/>
  <c r="U27" i="1"/>
  <c r="T19" i="1"/>
  <c r="U23" i="1"/>
  <c r="T24" i="1"/>
  <c r="T13" i="1"/>
  <c r="U25" i="1"/>
  <c r="T14" i="1"/>
  <c r="U26" i="1"/>
  <c r="U29" i="1"/>
  <c r="T44" i="1"/>
  <c r="T15" i="1"/>
  <c r="T42" i="1"/>
  <c r="T32" i="1"/>
  <c r="T36" i="1"/>
  <c r="U30" i="1"/>
  <c r="T28" i="1"/>
  <c r="T26" i="1"/>
  <c r="T35" i="1"/>
  <c r="T25" i="1"/>
  <c r="T43" i="1"/>
  <c r="U20" i="1"/>
  <c r="T31" i="1"/>
  <c r="U43" i="1"/>
  <c r="T37" i="1"/>
  <c r="U42" i="1"/>
  <c r="U14" i="1"/>
  <c r="U40" i="1"/>
  <c r="T29" i="1"/>
  <c r="U13" i="1"/>
  <c r="U33" i="1"/>
  <c r="U35" i="1"/>
  <c r="T33" i="1"/>
  <c r="T39" i="1"/>
  <c r="V26" i="1"/>
  <c r="U37" i="1"/>
  <c r="U38" i="1"/>
  <c r="U32" i="1"/>
  <c r="V15" i="1"/>
  <c r="V44" i="1"/>
  <c r="U31" i="1"/>
  <c r="U34" i="1"/>
  <c r="V42" i="1"/>
  <c r="V32" i="1"/>
  <c r="V43" i="1"/>
  <c r="U39" i="1"/>
  <c r="V13" i="1"/>
  <c r="V40" i="1"/>
  <c r="V38" i="1"/>
  <c r="V36" i="1"/>
  <c r="U41" i="1"/>
  <c r="U19" i="1"/>
  <c r="U28" i="1"/>
  <c r="V39" i="1"/>
  <c r="T34" i="1"/>
  <c r="U12" i="1"/>
  <c r="V20" i="1"/>
  <c r="V27" i="1"/>
  <c r="T22" i="1"/>
  <c r="U15" i="1"/>
  <c r="V37" i="1"/>
  <c r="V22" i="1"/>
  <c r="V28" i="1"/>
  <c r="U21" i="1"/>
  <c r="V24" i="1"/>
  <c r="U44" i="1"/>
  <c r="X41" i="1"/>
  <c r="W25" i="1"/>
  <c r="V34" i="1"/>
  <c r="V25" i="1"/>
  <c r="W42" i="1"/>
  <c r="W39" i="1"/>
  <c r="W28" i="1"/>
  <c r="W14" i="1"/>
  <c r="W33" i="1"/>
  <c r="W41" i="1"/>
  <c r="W34" i="1"/>
  <c r="V35" i="1"/>
  <c r="V23" i="1"/>
  <c r="W31" i="1"/>
  <c r="X12" i="1"/>
  <c r="W23" i="1"/>
  <c r="W20" i="1"/>
  <c r="W40" i="1"/>
  <c r="V41" i="1"/>
  <c r="V31" i="1"/>
  <c r="W44" i="1"/>
  <c r="W35" i="1"/>
  <c r="W15" i="1"/>
  <c r="V29" i="1"/>
  <c r="W26" i="1"/>
  <c r="V19" i="1"/>
  <c r="W13" i="1"/>
  <c r="W30" i="1"/>
  <c r="W27" i="1"/>
  <c r="W43" i="1"/>
  <c r="W38" i="1"/>
  <c r="W37" i="1"/>
  <c r="V30" i="1"/>
  <c r="V21" i="1"/>
  <c r="V14" i="1"/>
  <c r="X32" i="1"/>
  <c r="X42" i="1"/>
  <c r="V12" i="1"/>
  <c r="W24" i="1"/>
  <c r="W32" i="1"/>
  <c r="X15" i="1"/>
  <c r="W12" i="1"/>
  <c r="X39" i="1"/>
  <c r="X37" i="1"/>
  <c r="X30" i="1"/>
  <c r="X22" i="1"/>
  <c r="X26" i="1"/>
  <c r="X24" i="1"/>
  <c r="W29" i="1"/>
  <c r="W36" i="1"/>
  <c r="W19" i="1"/>
  <c r="X43" i="1"/>
  <c r="X14" i="1"/>
  <c r="W21" i="1"/>
  <c r="X25" i="1"/>
  <c r="X21" i="1"/>
  <c r="X34" i="1"/>
  <c r="X35" i="1"/>
  <c r="W22" i="1"/>
  <c r="X44" i="1"/>
  <c r="X28" i="1"/>
  <c r="Y23" i="1"/>
  <c r="Y26" i="1"/>
  <c r="X27" i="1"/>
  <c r="Y22" i="1"/>
  <c r="X19" i="1"/>
  <c r="Y34" i="1"/>
  <c r="Y41" i="1"/>
  <c r="Y12" i="1"/>
  <c r="Y19" i="1"/>
  <c r="Y28" i="1"/>
  <c r="Y14" i="1"/>
  <c r="Y31" i="1"/>
  <c r="Y20" i="1"/>
  <c r="X31" i="1"/>
  <c r="X29" i="1"/>
  <c r="X36" i="1"/>
  <c r="X11" i="1"/>
  <c r="Y43" i="1"/>
  <c r="Y35" i="1"/>
  <c r="Y33" i="1"/>
  <c r="Y39" i="1"/>
  <c r="X33" i="1"/>
  <c r="X20" i="1"/>
  <c r="Y13" i="1"/>
  <c r="Z36" i="1"/>
  <c r="Z23" i="1"/>
  <c r="X13" i="1"/>
  <c r="Y27" i="1"/>
  <c r="Z29" i="1"/>
  <c r="Y40" i="1"/>
  <c r="Z22" i="1"/>
  <c r="Y15" i="1"/>
  <c r="Y11" i="1"/>
  <c r="Y30" i="1"/>
  <c r="Z28" i="1"/>
  <c r="Y21" i="1"/>
  <c r="X38" i="1"/>
  <c r="Z20" i="1"/>
  <c r="Y29" i="1"/>
  <c r="Y37" i="1"/>
  <c r="Y25" i="1"/>
  <c r="Y36" i="1"/>
  <c r="Z26" i="1"/>
  <c r="Z12" i="1"/>
  <c r="Z39" i="1"/>
  <c r="X40" i="1"/>
  <c r="Y38" i="1"/>
  <c r="Y42" i="1"/>
  <c r="Z13" i="1"/>
  <c r="Z43" i="1"/>
  <c r="Y32" i="1"/>
  <c r="AA36" i="1"/>
  <c r="Y24" i="1"/>
  <c r="AA30" i="1"/>
  <c r="AA13" i="1"/>
  <c r="AA44" i="1"/>
  <c r="Z40" i="1"/>
  <c r="Z32" i="1"/>
  <c r="AA38" i="1"/>
  <c r="AA35" i="1"/>
  <c r="Z41" i="1"/>
  <c r="Z25" i="1"/>
  <c r="AA22" i="1"/>
  <c r="Y44" i="1"/>
  <c r="X23" i="1"/>
  <c r="Z42" i="1"/>
  <c r="Z44" i="1"/>
  <c r="Z27" i="1"/>
  <c r="Z15" i="1"/>
  <c r="Z19" i="1"/>
  <c r="AA41" i="1"/>
  <c r="Z33" i="1"/>
  <c r="AA27" i="1"/>
  <c r="AA43" i="1"/>
  <c r="Z31" i="1"/>
  <c r="Z37" i="1"/>
  <c r="AA25" i="1"/>
  <c r="AA20" i="1"/>
  <c r="Z38" i="1"/>
  <c r="AB25" i="1"/>
  <c r="Z34" i="1"/>
  <c r="AA12" i="1"/>
  <c r="AA31" i="1"/>
  <c r="AB33" i="1"/>
  <c r="Z14" i="1"/>
  <c r="AB30" i="1"/>
  <c r="AA24" i="1"/>
  <c r="AB20" i="1"/>
  <c r="AA23" i="1"/>
  <c r="AA26" i="1"/>
  <c r="AB21" i="1"/>
  <c r="AA21" i="1"/>
  <c r="Z30" i="1"/>
  <c r="AA19" i="1"/>
  <c r="AB43" i="1"/>
  <c r="AA28" i="1"/>
  <c r="Z35" i="1"/>
  <c r="AB38" i="1"/>
  <c r="Z21" i="1"/>
  <c r="Z11" i="1"/>
  <c r="Z24" i="1"/>
  <c r="AA15" i="1"/>
  <c r="AB22" i="1"/>
  <c r="AC12" i="1"/>
  <c r="AB42" i="1"/>
  <c r="AA34" i="1"/>
  <c r="AB11" i="1"/>
  <c r="AA29" i="1"/>
  <c r="AC42" i="1"/>
  <c r="AA40" i="1"/>
  <c r="AB34" i="1"/>
  <c r="AA33" i="1"/>
  <c r="AB12" i="1"/>
  <c r="AB23" i="1"/>
  <c r="AB39" i="1"/>
  <c r="AA42" i="1"/>
  <c r="AC20" i="1"/>
  <c r="AA39" i="1"/>
  <c r="AC39" i="1"/>
  <c r="AB28" i="1"/>
  <c r="AB24" i="1"/>
  <c r="AC15" i="1"/>
  <c r="AA14" i="1"/>
  <c r="AC25" i="1"/>
  <c r="AB14" i="1"/>
  <c r="AB35" i="1"/>
  <c r="AB29" i="1"/>
  <c r="AC41" i="1"/>
  <c r="AC24" i="1"/>
  <c r="AB36" i="1"/>
  <c r="AB44" i="1"/>
  <c r="AC35" i="1"/>
  <c r="AB13" i="1"/>
  <c r="AA11" i="1"/>
  <c r="AB41" i="1"/>
  <c r="AA32" i="1"/>
  <c r="AC30" i="1"/>
  <c r="AB40" i="1"/>
  <c r="AC28" i="1"/>
  <c r="AC29" i="1"/>
  <c r="AA37" i="1"/>
  <c r="AB19" i="1"/>
  <c r="AB26" i="1"/>
  <c r="AB27" i="1"/>
  <c r="AB32" i="1"/>
  <c r="AD19" i="1"/>
  <c r="AC38" i="1"/>
  <c r="AC44" i="1"/>
  <c r="AD11" i="1"/>
  <c r="AD35" i="1"/>
  <c r="AD33" i="1"/>
  <c r="AD29" i="1"/>
  <c r="AD27" i="1"/>
  <c r="AD38" i="1"/>
  <c r="AD25" i="1"/>
  <c r="AD13" i="1"/>
  <c r="AC14" i="1"/>
  <c r="AD22" i="1"/>
  <c r="AD12" i="1"/>
  <c r="AD40" i="1"/>
  <c r="AD24" i="1"/>
  <c r="AC40" i="1"/>
  <c r="AB37" i="1"/>
  <c r="AC26" i="1"/>
  <c r="AB31" i="1"/>
  <c r="AD15" i="1"/>
  <c r="AC43" i="1"/>
  <c r="AD44" i="1"/>
  <c r="AB15" i="1"/>
  <c r="AC36" i="1"/>
  <c r="AD41" i="1"/>
  <c r="AD30" i="1"/>
  <c r="AC13" i="1"/>
  <c r="AC37" i="1"/>
  <c r="AC22" i="1"/>
  <c r="AD37" i="1"/>
  <c r="AC27" i="1"/>
  <c r="AD26" i="1"/>
  <c r="AC33" i="1"/>
  <c r="AC23" i="1"/>
  <c r="AC34" i="1"/>
  <c r="AC21" i="1"/>
  <c r="AC19" i="1"/>
  <c r="AD31" i="1"/>
  <c r="AC31" i="1"/>
  <c r="AD42" i="1"/>
  <c r="AD21" i="1"/>
  <c r="AC32" i="1"/>
  <c r="AD34" i="1"/>
  <c r="AC11" i="1"/>
  <c r="AD20" i="1"/>
  <c r="AE14" i="1"/>
  <c r="AE27" i="1"/>
  <c r="AE20" i="1"/>
  <c r="AD23" i="1"/>
  <c r="AE23" i="1"/>
  <c r="AE44" i="1"/>
  <c r="AE41" i="1"/>
  <c r="AE36" i="1"/>
  <c r="AE19" i="1"/>
  <c r="AE21" i="1"/>
  <c r="AD28" i="1"/>
  <c r="AE39" i="1"/>
  <c r="AE22" i="1"/>
  <c r="AE12" i="1"/>
  <c r="AE29" i="1"/>
  <c r="AE38" i="1"/>
  <c r="AD36" i="1"/>
  <c r="AE24" i="1"/>
  <c r="AE40" i="1"/>
  <c r="AD43" i="1"/>
  <c r="AE30" i="1"/>
  <c r="AD39" i="1"/>
  <c r="AD14" i="1"/>
  <c r="AE33" i="1"/>
  <c r="AD32" i="1"/>
  <c r="AE25" i="1"/>
  <c r="AE31" i="1"/>
  <c r="AE28" i="1"/>
  <c r="AE32" i="1"/>
  <c r="AE11" i="1"/>
  <c r="AE13" i="1"/>
  <c r="AE43" i="1"/>
  <c r="AE42" i="1"/>
  <c r="AE35" i="1"/>
  <c r="AE34" i="1"/>
  <c r="AE15" i="1"/>
  <c r="AE37" i="1"/>
  <c r="AE26" i="1"/>
  <c r="AG42" i="1"/>
  <c r="AF24" i="1"/>
  <c r="AF30" i="1"/>
  <c r="AF26" i="1"/>
  <c r="AF37" i="1"/>
  <c r="AF14" i="1"/>
  <c r="AF34" i="1"/>
  <c r="AF39" i="1"/>
  <c r="AF13" i="1"/>
  <c r="AF31" i="1"/>
  <c r="AF32" i="1"/>
  <c r="AF23" i="1"/>
  <c r="AF35" i="1"/>
  <c r="AF28" i="1"/>
  <c r="AF42" i="1"/>
  <c r="AF29" i="1"/>
  <c r="AF20" i="1"/>
  <c r="AF11" i="1"/>
  <c r="AF22" i="1"/>
  <c r="AF44" i="1"/>
  <c r="AF38" i="1"/>
  <c r="AF43" i="1"/>
  <c r="AF36" i="1"/>
  <c r="AF19" i="1"/>
  <c r="AF25" i="1"/>
  <c r="AF27" i="1"/>
  <c r="AF15" i="1"/>
  <c r="AF33" i="1"/>
  <c r="AF40" i="1"/>
  <c r="AF41" i="1"/>
  <c r="AF12" i="1"/>
  <c r="AF21" i="1"/>
  <c r="AG37" i="1"/>
  <c r="AG31" i="1"/>
  <c r="AG34" i="1"/>
  <c r="AG15" i="1"/>
  <c r="AG41" i="1"/>
  <c r="AG19" i="1"/>
  <c r="AG12" i="1"/>
  <c r="AG22" i="1"/>
  <c r="AG43" i="1"/>
  <c r="AN20" i="1"/>
  <c r="AN21" i="1"/>
  <c r="AN22" i="1"/>
  <c r="AN23" i="1"/>
  <c r="AN24" i="1"/>
  <c r="AN25" i="1"/>
  <c r="AN26" i="1"/>
  <c r="AN27" i="1"/>
  <c r="AN28" i="1"/>
  <c r="AN29" i="1"/>
  <c r="AN30" i="1"/>
  <c r="AN31" i="1"/>
  <c r="AN32" i="1"/>
  <c r="AN35" i="1"/>
  <c r="AN36" i="1"/>
  <c r="AN38" i="1"/>
  <c r="AN34" i="1"/>
  <c r="AN41" i="1"/>
  <c r="AN13" i="1"/>
  <c r="AN42" i="1"/>
  <c r="AN12" i="1"/>
  <c r="AN37" i="1"/>
  <c r="AN40" i="1"/>
  <c r="AN44" i="1"/>
  <c r="AN39" i="1"/>
  <c r="AN14" i="1"/>
  <c r="AN33" i="1"/>
  <c r="AN11" i="1"/>
  <c r="AN43" i="1"/>
  <c r="AN19" i="1"/>
  <c r="AN15" i="1"/>
  <c r="AN18" i="1"/>
  <c r="AN57" i="6"/>
  <c r="BL54" i="6"/>
  <c r="T16" i="1" l="1"/>
  <c r="AM16" i="1"/>
  <c r="BA19" i="6"/>
  <c r="BA10" i="6"/>
  <c r="AO9" i="1"/>
  <c r="AH45" i="1"/>
  <c r="AL16" i="1"/>
  <c r="AJ16" i="1"/>
  <c r="AH16" i="1"/>
  <c r="AI45" i="1"/>
  <c r="AI16" i="1"/>
  <c r="AL45" i="1"/>
  <c r="AJ45" i="1"/>
  <c r="AK16" i="1"/>
  <c r="AK45" i="1"/>
  <c r="BH54" i="4"/>
  <c r="BH55" i="4"/>
  <c r="BI56" i="4"/>
  <c r="BI9" i="4"/>
  <c r="BI52" i="4"/>
  <c r="AG45" i="1"/>
  <c r="AF16" i="1"/>
  <c r="AC45" i="1"/>
  <c r="AB16" i="1"/>
  <c r="O16" i="1"/>
  <c r="M16" i="1"/>
  <c r="AG16" i="1"/>
  <c r="Z16" i="1"/>
  <c r="AN16" i="1"/>
  <c r="AC16" i="1"/>
  <c r="R16" i="1"/>
  <c r="N16" i="1"/>
  <c r="BI21" i="4"/>
  <c r="BI11" i="4"/>
  <c r="W16" i="1"/>
  <c r="U45" i="1"/>
  <c r="S45" i="1"/>
  <c r="R45" i="1"/>
  <c r="Q45" i="1"/>
  <c r="O45" i="1"/>
  <c r="AD45" i="1"/>
  <c r="L45" i="1"/>
  <c r="AN59" i="6"/>
  <c r="AN58" i="6"/>
  <c r="AO20" i="1"/>
  <c r="AO21" i="1"/>
  <c r="AO22" i="1"/>
  <c r="AO24" i="1"/>
  <c r="AO25" i="1"/>
  <c r="AO26" i="1"/>
  <c r="AO27" i="1"/>
  <c r="AO23" i="1"/>
  <c r="AO30" i="1"/>
  <c r="AO31" i="1"/>
  <c r="AO29" i="1"/>
  <c r="AO34" i="1"/>
  <c r="AO28" i="1"/>
  <c r="AO35" i="1"/>
  <c r="AO33" i="1"/>
  <c r="AO37" i="1"/>
  <c r="AO36" i="1"/>
  <c r="AO38" i="1"/>
  <c r="AO40" i="1"/>
  <c r="AO44" i="1"/>
  <c r="AO14" i="1"/>
  <c r="AO41" i="1"/>
  <c r="AO13" i="1"/>
  <c r="AO32" i="1"/>
  <c r="AO39" i="1"/>
  <c r="AO43" i="1"/>
  <c r="AO19" i="1"/>
  <c r="AO11" i="1"/>
  <c r="AO15" i="1"/>
  <c r="AO12" i="1"/>
  <c r="AO42" i="1"/>
  <c r="AO18" i="1"/>
  <c r="AN45" i="1"/>
  <c r="AF45" i="1"/>
  <c r="AE16" i="1"/>
  <c r="AD16" i="1"/>
  <c r="Y16" i="1"/>
  <c r="X16" i="1"/>
  <c r="Y45" i="1"/>
  <c r="X45" i="1"/>
  <c r="P16" i="1"/>
  <c r="P45" i="1"/>
  <c r="N45" i="1"/>
  <c r="K16" i="1"/>
  <c r="AB45" i="1"/>
  <c r="AA16" i="1"/>
  <c r="AA45" i="1"/>
  <c r="Z45" i="1"/>
  <c r="W45" i="1"/>
  <c r="AO57" i="6"/>
  <c r="AE45" i="1"/>
  <c r="V45" i="1"/>
  <c r="U16" i="1"/>
  <c r="V16" i="1"/>
  <c r="T45" i="1"/>
  <c r="S16" i="1"/>
  <c r="Q16" i="1"/>
  <c r="M45" i="1"/>
  <c r="L16" i="1"/>
  <c r="K45" i="1"/>
  <c r="BB19" i="6" l="1"/>
  <c r="BB10" i="6"/>
  <c r="AP9" i="1"/>
  <c r="AL47" i="1"/>
  <c r="AL49" i="1" s="1"/>
  <c r="AL48" i="1" s="1"/>
  <c r="AJ47" i="1"/>
  <c r="AJ49" i="1" s="1"/>
  <c r="AH47" i="1"/>
  <c r="AH49" i="1" s="1"/>
  <c r="AH48" i="1" s="1"/>
  <c r="AI47" i="1"/>
  <c r="AI49" i="1" s="1"/>
  <c r="AK47" i="1"/>
  <c r="AK49" i="1" s="1"/>
  <c r="BI54" i="4"/>
  <c r="BJ54" i="4"/>
  <c r="BJ9" i="4"/>
  <c r="BI55" i="4"/>
  <c r="AF47" i="1"/>
  <c r="AF49" i="1" s="1"/>
  <c r="BJ56" i="4"/>
  <c r="BJ52" i="4"/>
  <c r="AN47" i="1"/>
  <c r="AN49" i="1" s="1"/>
  <c r="AN48" i="1" s="1"/>
  <c r="Z47" i="1"/>
  <c r="U47" i="1"/>
  <c r="AB47" i="1"/>
  <c r="N47" i="1"/>
  <c r="AC47" i="1"/>
  <c r="AG47" i="1"/>
  <c r="AG49" i="1" s="1"/>
  <c r="M47" i="1"/>
  <c r="O47" i="1"/>
  <c r="R47" i="1"/>
  <c r="L47" i="1"/>
  <c r="AA47" i="1"/>
  <c r="S47" i="1"/>
  <c r="AD47" i="1"/>
  <c r="AE47" i="1"/>
  <c r="AE49" i="1" s="1"/>
  <c r="AE48" i="1" s="1"/>
  <c r="BJ21" i="4"/>
  <c r="BJ11" i="4"/>
  <c r="AO59" i="6"/>
  <c r="AO58" i="6"/>
  <c r="AP21" i="1"/>
  <c r="AP23" i="1"/>
  <c r="AP20" i="1"/>
  <c r="AP24" i="1"/>
  <c r="AP25" i="1"/>
  <c r="AP26" i="1"/>
  <c r="AP22" i="1"/>
  <c r="AP27" i="1"/>
  <c r="AP29" i="1"/>
  <c r="AP30" i="1"/>
  <c r="AP28" i="1"/>
  <c r="AP32" i="1"/>
  <c r="AP33" i="1"/>
  <c r="AP37" i="1"/>
  <c r="AP34" i="1"/>
  <c r="AP31" i="1"/>
  <c r="AP36" i="1"/>
  <c r="AP38" i="1"/>
  <c r="AP39" i="1"/>
  <c r="AP40" i="1"/>
  <c r="AP41" i="1"/>
  <c r="AP42" i="1"/>
  <c r="AP43" i="1"/>
  <c r="AP19" i="1"/>
  <c r="AP11" i="1"/>
  <c r="AP35" i="1"/>
  <c r="AP44" i="1"/>
  <c r="AP14" i="1"/>
  <c r="AP12" i="1"/>
  <c r="AP13" i="1"/>
  <c r="AP15" i="1"/>
  <c r="AP18" i="1"/>
  <c r="V47" i="1"/>
  <c r="AP57" i="6"/>
  <c r="X47" i="1"/>
  <c r="AO16" i="1"/>
  <c r="W47" i="1"/>
  <c r="Q47" i="1"/>
  <c r="T47" i="1"/>
  <c r="K47" i="1"/>
  <c r="P47" i="1"/>
  <c r="Y47" i="1"/>
  <c r="AO45" i="1"/>
  <c r="BC19" i="6" l="1"/>
  <c r="BC10" i="6"/>
  <c r="AQ9" i="1"/>
  <c r="AJ48" i="1"/>
  <c r="AI48" i="1"/>
  <c r="AK48" i="1"/>
  <c r="AF48" i="1"/>
  <c r="BJ55" i="4"/>
  <c r="BK54" i="4"/>
  <c r="BK9" i="4"/>
  <c r="BK52" i="4"/>
  <c r="AG48" i="1"/>
  <c r="AO47" i="1"/>
  <c r="AO49" i="1" s="1"/>
  <c r="AO48" i="1" s="1"/>
  <c r="AQ20" i="1"/>
  <c r="AQ21" i="1"/>
  <c r="AQ22" i="1"/>
  <c r="AQ23" i="1"/>
  <c r="AQ25" i="1"/>
  <c r="AQ28" i="1"/>
  <c r="AQ32" i="1"/>
  <c r="AQ24" i="1"/>
  <c r="AQ27" i="1"/>
  <c r="AQ29" i="1"/>
  <c r="AQ26" i="1"/>
  <c r="AQ31" i="1"/>
  <c r="AQ33" i="1"/>
  <c r="AQ34" i="1"/>
  <c r="AQ35" i="1"/>
  <c r="AQ36" i="1"/>
  <c r="AQ37" i="1"/>
  <c r="AQ30" i="1"/>
  <c r="AQ38" i="1"/>
  <c r="AQ39" i="1"/>
  <c r="AQ43" i="1"/>
  <c r="AQ12" i="1"/>
  <c r="AQ40" i="1"/>
  <c r="AQ19" i="1"/>
  <c r="AQ11" i="1"/>
  <c r="AQ42" i="1"/>
  <c r="AQ13" i="1"/>
  <c r="AQ44" i="1"/>
  <c r="AQ15" i="1"/>
  <c r="AQ14" i="1"/>
  <c r="AQ41" i="1"/>
  <c r="AQ18" i="1"/>
  <c r="AP58" i="6"/>
  <c r="AP59" i="6"/>
  <c r="AP45" i="1"/>
  <c r="BK11" i="4"/>
  <c r="BK21" i="4"/>
  <c r="AQ57" i="6"/>
  <c r="AP16" i="1"/>
  <c r="BD19" i="6" l="1"/>
  <c r="BD10" i="6"/>
  <c r="AR9" i="1"/>
  <c r="BK56" i="4"/>
  <c r="BK55" i="4"/>
  <c r="BL56" i="4"/>
  <c r="BL9" i="4"/>
  <c r="AD49" i="1" s="1"/>
  <c r="AD48" i="1" s="1"/>
  <c r="BL52" i="4"/>
  <c r="AP47" i="1"/>
  <c r="AP49" i="1" s="1"/>
  <c r="AR20" i="1"/>
  <c r="AR21" i="1"/>
  <c r="AR22" i="1"/>
  <c r="AR23" i="1"/>
  <c r="AR24" i="1"/>
  <c r="AR25" i="1"/>
  <c r="AR26" i="1"/>
  <c r="AR27" i="1"/>
  <c r="AR28" i="1"/>
  <c r="AR29" i="1"/>
  <c r="AR30" i="1"/>
  <c r="AR31" i="1"/>
  <c r="AR32" i="1"/>
  <c r="AR36" i="1"/>
  <c r="AR33" i="1"/>
  <c r="AR37" i="1"/>
  <c r="AR38" i="1"/>
  <c r="AR35" i="1"/>
  <c r="AR42" i="1"/>
  <c r="AR13" i="1"/>
  <c r="AR39" i="1"/>
  <c r="AR43" i="1"/>
  <c r="AR12" i="1"/>
  <c r="AR41" i="1"/>
  <c r="AR44" i="1"/>
  <c r="AR40" i="1"/>
  <c r="AR19" i="1"/>
  <c r="AR15" i="1"/>
  <c r="AR34" i="1"/>
  <c r="AR11" i="1"/>
  <c r="AR14" i="1"/>
  <c r="AR18" i="1"/>
  <c r="AQ45" i="1"/>
  <c r="AQ59" i="6"/>
  <c r="AQ58" i="6"/>
  <c r="AR57" i="6"/>
  <c r="BL21" i="4"/>
  <c r="BL11" i="4"/>
  <c r="AQ16" i="1"/>
  <c r="BE19" i="6" l="1"/>
  <c r="BE10" i="6"/>
  <c r="AS9" i="1"/>
  <c r="D49" i="6"/>
  <c r="E51" i="6" s="1"/>
  <c r="S49" i="1"/>
  <c r="S48" i="1" s="1"/>
  <c r="Y49" i="1"/>
  <c r="Y48" i="1" s="1"/>
  <c r="M49" i="1"/>
  <c r="M48" i="1" s="1"/>
  <c r="U49" i="1"/>
  <c r="U48" i="1" s="1"/>
  <c r="R49" i="1"/>
  <c r="R48" i="1" s="1"/>
  <c r="K49" i="1"/>
  <c r="K48" i="1" s="1"/>
  <c r="Q49" i="1"/>
  <c r="Q48" i="1" s="1"/>
  <c r="V49" i="1"/>
  <c r="V48" i="1" s="1"/>
  <c r="Z49" i="1"/>
  <c r="Z48" i="1" s="1"/>
  <c r="O49" i="1"/>
  <c r="O48" i="1" s="1"/>
  <c r="AB49" i="1"/>
  <c r="AB48" i="1" s="1"/>
  <c r="X49" i="1"/>
  <c r="X48" i="1" s="1"/>
  <c r="W49" i="1"/>
  <c r="W48" i="1" s="1"/>
  <c r="P49" i="1"/>
  <c r="P48" i="1" s="1"/>
  <c r="AA49" i="1"/>
  <c r="AA48" i="1" s="1"/>
  <c r="N49" i="1"/>
  <c r="N48" i="1" s="1"/>
  <c r="AC49" i="1"/>
  <c r="AC48" i="1" s="1"/>
  <c r="L49" i="1"/>
  <c r="L48" i="1" s="1"/>
  <c r="T49" i="1"/>
  <c r="T48" i="1" s="1"/>
  <c r="BL54" i="4"/>
  <c r="BL55" i="4"/>
  <c r="AQ47" i="1"/>
  <c r="AQ49" i="1" s="1"/>
  <c r="AQ48" i="1" s="1"/>
  <c r="AP48" i="1"/>
  <c r="AS20" i="1"/>
  <c r="AS21" i="1"/>
  <c r="AS22" i="1"/>
  <c r="AS24" i="1"/>
  <c r="AS25" i="1"/>
  <c r="AS26" i="1"/>
  <c r="AS27" i="1"/>
  <c r="AS31" i="1"/>
  <c r="AS28" i="1"/>
  <c r="AS32" i="1"/>
  <c r="AS23" i="1"/>
  <c r="AS30" i="1"/>
  <c r="AS35" i="1"/>
  <c r="AS29" i="1"/>
  <c r="AS36" i="1"/>
  <c r="AS34" i="1"/>
  <c r="AS37" i="1"/>
  <c r="AS41" i="1"/>
  <c r="AS44" i="1"/>
  <c r="AS14" i="1"/>
  <c r="AS38" i="1"/>
  <c r="AS42" i="1"/>
  <c r="AS13" i="1"/>
  <c r="AS33" i="1"/>
  <c r="AS40" i="1"/>
  <c r="AS19" i="1"/>
  <c r="AS15" i="1"/>
  <c r="AS12" i="1"/>
  <c r="AS39" i="1"/>
  <c r="AS43" i="1"/>
  <c r="AS11" i="1"/>
  <c r="AS18" i="1"/>
  <c r="AS57" i="6"/>
  <c r="AR58" i="6"/>
  <c r="AR59" i="6"/>
  <c r="AR45" i="1"/>
  <c r="AR16" i="1"/>
  <c r="BF19" i="6" l="1"/>
  <c r="BF10" i="6"/>
  <c r="AT9" i="1"/>
  <c r="F51" i="6"/>
  <c r="E60" i="6"/>
  <c r="AR47" i="1"/>
  <c r="AR49" i="1" s="1"/>
  <c r="AR48" i="1" s="1"/>
  <c r="AS16" i="1"/>
  <c r="AS58" i="6"/>
  <c r="AS59" i="6"/>
  <c r="AT22" i="1"/>
  <c r="AT21" i="1"/>
  <c r="AT24" i="1"/>
  <c r="AT25" i="1"/>
  <c r="AT26" i="1"/>
  <c r="AT23" i="1"/>
  <c r="AT30" i="1"/>
  <c r="AT20" i="1"/>
  <c r="AT31" i="1"/>
  <c r="AT29" i="1"/>
  <c r="AT34" i="1"/>
  <c r="AT35" i="1"/>
  <c r="AT27" i="1"/>
  <c r="AT32" i="1"/>
  <c r="AT33" i="1"/>
  <c r="AT37" i="1"/>
  <c r="AT38" i="1"/>
  <c r="AT39" i="1"/>
  <c r="AT40" i="1"/>
  <c r="AT41" i="1"/>
  <c r="AT42" i="1"/>
  <c r="AT43" i="1"/>
  <c r="AT28" i="1"/>
  <c r="AT19" i="1"/>
  <c r="AT11" i="1"/>
  <c r="AT36" i="1"/>
  <c r="AT44" i="1"/>
  <c r="AT14" i="1"/>
  <c r="AT12" i="1"/>
  <c r="AT13" i="1"/>
  <c r="AT15" i="1"/>
  <c r="AT18" i="1"/>
  <c r="AT57" i="6"/>
  <c r="AS45" i="1"/>
  <c r="BG19" i="6" l="1"/>
  <c r="BG10" i="6"/>
  <c r="AU9" i="1"/>
  <c r="G51" i="6"/>
  <c r="F60" i="6"/>
  <c r="AT16" i="1"/>
  <c r="AT59" i="6"/>
  <c r="AT58" i="6"/>
  <c r="AT45" i="1"/>
  <c r="AU20" i="1"/>
  <c r="AU21" i="1"/>
  <c r="AU22" i="1"/>
  <c r="AU23" i="1"/>
  <c r="AU26" i="1"/>
  <c r="AU29" i="1"/>
  <c r="AU25" i="1"/>
  <c r="AU30" i="1"/>
  <c r="AU27" i="1"/>
  <c r="AU28" i="1"/>
  <c r="AU32" i="1"/>
  <c r="AU33" i="1"/>
  <c r="AU34" i="1"/>
  <c r="AU35" i="1"/>
  <c r="AU36" i="1"/>
  <c r="AU37" i="1"/>
  <c r="AU31" i="1"/>
  <c r="AU38" i="1"/>
  <c r="AU24" i="1"/>
  <c r="AU40" i="1"/>
  <c r="AU12" i="1"/>
  <c r="AU41" i="1"/>
  <c r="AU19" i="1"/>
  <c r="AU11" i="1"/>
  <c r="AU39" i="1"/>
  <c r="AU43" i="1"/>
  <c r="AU13" i="1"/>
  <c r="AU42" i="1"/>
  <c r="AU44" i="1"/>
  <c r="AU14" i="1"/>
  <c r="AU15" i="1"/>
  <c r="AU18" i="1"/>
  <c r="AU57" i="6"/>
  <c r="AS47" i="1"/>
  <c r="BH19" i="6" l="1"/>
  <c r="BH10" i="6"/>
  <c r="AV9" i="1"/>
  <c r="H51" i="6"/>
  <c r="G60" i="6"/>
  <c r="AU59" i="6"/>
  <c r="AU58" i="6"/>
  <c r="AS49" i="1"/>
  <c r="AT47" i="1"/>
  <c r="AT49" i="1" s="1"/>
  <c r="AV20" i="1"/>
  <c r="AV21" i="1"/>
  <c r="AV22" i="1"/>
  <c r="AV23" i="1"/>
  <c r="AV24" i="1"/>
  <c r="AV25" i="1"/>
  <c r="AV26" i="1"/>
  <c r="AV27" i="1"/>
  <c r="AV28" i="1"/>
  <c r="AV29" i="1"/>
  <c r="AV30" i="1"/>
  <c r="AV31" i="1"/>
  <c r="AV32" i="1"/>
  <c r="AV33" i="1"/>
  <c r="AV37" i="1"/>
  <c r="AV34" i="1"/>
  <c r="AV38" i="1"/>
  <c r="AV36" i="1"/>
  <c r="AV39" i="1"/>
  <c r="AV43" i="1"/>
  <c r="AV13" i="1"/>
  <c r="AV40" i="1"/>
  <c r="AV12" i="1"/>
  <c r="AV42" i="1"/>
  <c r="AV44" i="1"/>
  <c r="AV35" i="1"/>
  <c r="AV41" i="1"/>
  <c r="AV14" i="1"/>
  <c r="AV19" i="1"/>
  <c r="AV11" i="1"/>
  <c r="AV15" i="1"/>
  <c r="AV18" i="1"/>
  <c r="AU16" i="1"/>
  <c r="AV57" i="6"/>
  <c r="AU45" i="1"/>
  <c r="BI19" i="6" l="1"/>
  <c r="BI10" i="6"/>
  <c r="AW9" i="1"/>
  <c r="I51" i="6"/>
  <c r="H60" i="6"/>
  <c r="AU47" i="1"/>
  <c r="AU49" i="1" s="1"/>
  <c r="AS48" i="1"/>
  <c r="AW57" i="6"/>
  <c r="AV45" i="1"/>
  <c r="AV59" i="6"/>
  <c r="AV58" i="6"/>
  <c r="AW20" i="1"/>
  <c r="AW21" i="1"/>
  <c r="AW22" i="1"/>
  <c r="AW24" i="1"/>
  <c r="AW25" i="1"/>
  <c r="AW26" i="1"/>
  <c r="AW27" i="1"/>
  <c r="AW23" i="1"/>
  <c r="AW28" i="1"/>
  <c r="AW29" i="1"/>
  <c r="AW32" i="1"/>
  <c r="AW31" i="1"/>
  <c r="AW36" i="1"/>
  <c r="AW30" i="1"/>
  <c r="AW33" i="1"/>
  <c r="AW37" i="1"/>
  <c r="AW35" i="1"/>
  <c r="AW42" i="1"/>
  <c r="AW44" i="1"/>
  <c r="AW14" i="1"/>
  <c r="AW39" i="1"/>
  <c r="AW43" i="1"/>
  <c r="AW13" i="1"/>
  <c r="AW34" i="1"/>
  <c r="AW41" i="1"/>
  <c r="AW19" i="1"/>
  <c r="AW11" i="1"/>
  <c r="AW15" i="1"/>
  <c r="AW38" i="1"/>
  <c r="AW40" i="1"/>
  <c r="AW12" i="1"/>
  <c r="AW18" i="1"/>
  <c r="AV16" i="1"/>
  <c r="AT48" i="1"/>
  <c r="BJ19" i="6" l="1"/>
  <c r="BJ10" i="6"/>
  <c r="AX9" i="1"/>
  <c r="J51" i="6"/>
  <c r="I60" i="6"/>
  <c r="AU48" i="1"/>
  <c r="AV47" i="1"/>
  <c r="AV49" i="1" s="1"/>
  <c r="AW45" i="1"/>
  <c r="AX22" i="1"/>
  <c r="AX24" i="1"/>
  <c r="AX25" i="1"/>
  <c r="AX26" i="1"/>
  <c r="AX20" i="1"/>
  <c r="AX23" i="1"/>
  <c r="AX27" i="1"/>
  <c r="AX31" i="1"/>
  <c r="AX21" i="1"/>
  <c r="AX28" i="1"/>
  <c r="AX30" i="1"/>
  <c r="AX32" i="1"/>
  <c r="AX35" i="1"/>
  <c r="AX36" i="1"/>
  <c r="AX34" i="1"/>
  <c r="AX38" i="1"/>
  <c r="AX39" i="1"/>
  <c r="AX40" i="1"/>
  <c r="AX41" i="1"/>
  <c r="AX42" i="1"/>
  <c r="AX43" i="1"/>
  <c r="AX33" i="1"/>
  <c r="AX19" i="1"/>
  <c r="AX11" i="1"/>
  <c r="AX37" i="1"/>
  <c r="AX44" i="1"/>
  <c r="AX14" i="1"/>
  <c r="AX29" i="1"/>
  <c r="AX15" i="1"/>
  <c r="AX12" i="1"/>
  <c r="AX13" i="1"/>
  <c r="AX18" i="1"/>
  <c r="AW16" i="1"/>
  <c r="AX57" i="6"/>
  <c r="AW58" i="6"/>
  <c r="AW59" i="6"/>
  <c r="BK19" i="6" l="1"/>
  <c r="BK10" i="6"/>
  <c r="AM21" i="1" s="1"/>
  <c r="AM45" i="1" s="1"/>
  <c r="AM47" i="1" s="1"/>
  <c r="AM49" i="1" s="1"/>
  <c r="AM48" i="1" s="1"/>
  <c r="AY9" i="1"/>
  <c r="K51" i="6"/>
  <c r="J60" i="6"/>
  <c r="AV48" i="1"/>
  <c r="AW47" i="1"/>
  <c r="AW49" i="1" s="1"/>
  <c r="AX45" i="1"/>
  <c r="AX59" i="6"/>
  <c r="AX58" i="6"/>
  <c r="AY20" i="1"/>
  <c r="AY21" i="1"/>
  <c r="AY22" i="1"/>
  <c r="AY23" i="1"/>
  <c r="AY30" i="1"/>
  <c r="AY26" i="1"/>
  <c r="AY27" i="1"/>
  <c r="AY31" i="1"/>
  <c r="AY24" i="1"/>
  <c r="AY29" i="1"/>
  <c r="AY32" i="1"/>
  <c r="AY33" i="1"/>
  <c r="AY34" i="1"/>
  <c r="AY35" i="1"/>
  <c r="AY36" i="1"/>
  <c r="AY37" i="1"/>
  <c r="AY38" i="1"/>
  <c r="AY25" i="1"/>
  <c r="AY28" i="1"/>
  <c r="AY41" i="1"/>
  <c r="AY12" i="1"/>
  <c r="AY42" i="1"/>
  <c r="AY19" i="1"/>
  <c r="AY11" i="1"/>
  <c r="AY40" i="1"/>
  <c r="AY44" i="1"/>
  <c r="AY13" i="1"/>
  <c r="AY15" i="1"/>
  <c r="AY14" i="1"/>
  <c r="AY39" i="1"/>
  <c r="AY43" i="1"/>
  <c r="AY18" i="1"/>
  <c r="AY57" i="6"/>
  <c r="AX16" i="1"/>
  <c r="AZ9" i="1" l="1"/>
  <c r="L51" i="6"/>
  <c r="K60" i="6"/>
  <c r="AX47" i="1"/>
  <c r="AX49" i="1" s="1"/>
  <c r="AW48" i="1"/>
  <c r="AZ57" i="6"/>
  <c r="AZ20" i="1"/>
  <c r="AZ21" i="1"/>
  <c r="AZ22" i="1"/>
  <c r="AZ23" i="1"/>
  <c r="AZ24" i="1"/>
  <c r="AZ25" i="1"/>
  <c r="AZ26" i="1"/>
  <c r="AZ27" i="1"/>
  <c r="AZ28" i="1"/>
  <c r="AZ29" i="1"/>
  <c r="AZ30" i="1"/>
  <c r="AZ31" i="1"/>
  <c r="AZ32" i="1"/>
  <c r="AZ34" i="1"/>
  <c r="AZ35" i="1"/>
  <c r="AZ38" i="1"/>
  <c r="AZ33" i="1"/>
  <c r="AZ37" i="1"/>
  <c r="AZ40" i="1"/>
  <c r="AZ13" i="1"/>
  <c r="AZ41" i="1"/>
  <c r="AZ12" i="1"/>
  <c r="AZ39" i="1"/>
  <c r="AZ43" i="1"/>
  <c r="AZ44" i="1"/>
  <c r="AZ42" i="1"/>
  <c r="AZ19" i="1"/>
  <c r="AZ14" i="1"/>
  <c r="AZ36" i="1"/>
  <c r="AZ15" i="1"/>
  <c r="AZ11" i="1"/>
  <c r="AZ18" i="1"/>
  <c r="AY16" i="1"/>
  <c r="AY58" i="6"/>
  <c r="AY59" i="6"/>
  <c r="AY45" i="1"/>
  <c r="BL10" i="6" l="1"/>
  <c r="BL19" i="6"/>
  <c r="BA9" i="1"/>
  <c r="M51" i="6"/>
  <c r="L60" i="6"/>
  <c r="AX48" i="1"/>
  <c r="AZ16" i="1"/>
  <c r="BA20" i="1"/>
  <c r="BA21" i="1"/>
  <c r="BA22" i="1"/>
  <c r="BA23" i="1"/>
  <c r="BA24" i="1"/>
  <c r="BA25" i="1"/>
  <c r="BA26" i="1"/>
  <c r="BA29" i="1"/>
  <c r="BA30" i="1"/>
  <c r="BA32" i="1"/>
  <c r="BA28" i="1"/>
  <c r="BA27" i="1"/>
  <c r="BA33" i="1"/>
  <c r="BA37" i="1"/>
  <c r="BA31" i="1"/>
  <c r="BA34" i="1"/>
  <c r="BA36" i="1"/>
  <c r="BA39" i="1"/>
  <c r="BA43" i="1"/>
  <c r="BA44" i="1"/>
  <c r="BA14" i="1"/>
  <c r="BA40" i="1"/>
  <c r="BA13" i="1"/>
  <c r="BA35" i="1"/>
  <c r="BA38" i="1"/>
  <c r="BA42" i="1"/>
  <c r="BA19" i="1"/>
  <c r="BA15" i="1"/>
  <c r="BA11" i="1"/>
  <c r="BA41" i="1"/>
  <c r="BA12" i="1"/>
  <c r="BA18" i="1"/>
  <c r="AZ45" i="1"/>
  <c r="BA57" i="6"/>
  <c r="AY47" i="1"/>
  <c r="AY49" i="1" s="1"/>
  <c r="AZ59" i="6"/>
  <c r="AZ58" i="6"/>
  <c r="BB9" i="1" l="1"/>
  <c r="M60" i="6"/>
  <c r="N51" i="6"/>
  <c r="BA16" i="1"/>
  <c r="BB57" i="6"/>
  <c r="BB20" i="1"/>
  <c r="BB23" i="1"/>
  <c r="BB24" i="1"/>
  <c r="BB25" i="1"/>
  <c r="BB26" i="1"/>
  <c r="BB21" i="1"/>
  <c r="BB28" i="1"/>
  <c r="BB22" i="1"/>
  <c r="BB29" i="1"/>
  <c r="BB27" i="1"/>
  <c r="BB31" i="1"/>
  <c r="BB36" i="1"/>
  <c r="BB32" i="1"/>
  <c r="BB33" i="1"/>
  <c r="BB37" i="1"/>
  <c r="BB35" i="1"/>
  <c r="BB38" i="1"/>
  <c r="BB39" i="1"/>
  <c r="BB40" i="1"/>
  <c r="BB41" i="1"/>
  <c r="BB42" i="1"/>
  <c r="BB43" i="1"/>
  <c r="BB34" i="1"/>
  <c r="BB19" i="1"/>
  <c r="BB11" i="1"/>
  <c r="BB44" i="1"/>
  <c r="BB14" i="1"/>
  <c r="BB12" i="1"/>
  <c r="BB13" i="1"/>
  <c r="BB15" i="1"/>
  <c r="BB30" i="1"/>
  <c r="BB18" i="1"/>
  <c r="AY48" i="1"/>
  <c r="BA59" i="6"/>
  <c r="BA58" i="6"/>
  <c r="BA45" i="1"/>
  <c r="AZ47" i="1"/>
  <c r="AZ49" i="1" s="1"/>
  <c r="BC9" i="1" l="1"/>
  <c r="O51" i="6"/>
  <c r="N60" i="6"/>
  <c r="BA47" i="1"/>
  <c r="BA49" i="1" s="1"/>
  <c r="BA48" i="1" s="1"/>
  <c r="AZ48" i="1"/>
  <c r="BC20" i="1"/>
  <c r="BC21" i="1"/>
  <c r="BC22" i="1"/>
  <c r="BC24" i="1"/>
  <c r="BC27" i="1"/>
  <c r="BC31" i="1"/>
  <c r="BC23" i="1"/>
  <c r="BC28" i="1"/>
  <c r="BC25" i="1"/>
  <c r="BC30" i="1"/>
  <c r="BC32" i="1"/>
  <c r="BC33" i="1"/>
  <c r="BC34" i="1"/>
  <c r="BC35" i="1"/>
  <c r="BC36" i="1"/>
  <c r="BC37" i="1"/>
  <c r="BC38" i="1"/>
  <c r="BC26" i="1"/>
  <c r="BC29" i="1"/>
  <c r="BC42" i="1"/>
  <c r="BC12" i="1"/>
  <c r="BC39" i="1"/>
  <c r="BC43" i="1"/>
  <c r="BC19" i="1"/>
  <c r="BC11" i="1"/>
  <c r="BC41" i="1"/>
  <c r="BC40" i="1"/>
  <c r="BC44" i="1"/>
  <c r="BC13" i="1"/>
  <c r="BC15" i="1"/>
  <c r="BC14" i="1"/>
  <c r="BC18" i="1"/>
  <c r="BB16" i="1"/>
  <c r="BB58" i="6"/>
  <c r="BB59" i="6"/>
  <c r="BB45" i="1"/>
  <c r="BC57" i="6"/>
  <c r="BD9" i="1" l="1"/>
  <c r="P51" i="6"/>
  <c r="O60" i="6"/>
  <c r="BD57" i="6"/>
  <c r="BB47" i="1"/>
  <c r="BB49" i="1" s="1"/>
  <c r="BC16" i="1"/>
  <c r="BC59" i="6"/>
  <c r="BC58" i="6"/>
  <c r="BC45" i="1"/>
  <c r="BD20" i="1"/>
  <c r="BD21" i="1"/>
  <c r="BD22" i="1"/>
  <c r="BD23" i="1"/>
  <c r="BD24" i="1"/>
  <c r="BD25" i="1"/>
  <c r="BD26" i="1"/>
  <c r="BD27" i="1"/>
  <c r="BD28" i="1"/>
  <c r="BD29" i="1"/>
  <c r="BD30" i="1"/>
  <c r="BD31" i="1"/>
  <c r="BD32" i="1"/>
  <c r="BD35" i="1"/>
  <c r="BD36" i="1"/>
  <c r="BD38" i="1"/>
  <c r="BD34" i="1"/>
  <c r="BD41" i="1"/>
  <c r="BD13" i="1"/>
  <c r="BD33" i="1"/>
  <c r="BD42" i="1"/>
  <c r="BD12" i="1"/>
  <c r="BD40" i="1"/>
  <c r="BD44" i="1"/>
  <c r="BD43" i="1"/>
  <c r="BD14" i="1"/>
  <c r="BD39" i="1"/>
  <c r="BD19" i="1"/>
  <c r="BD11" i="1"/>
  <c r="BD37" i="1"/>
  <c r="BD15" i="1"/>
  <c r="BD18" i="1"/>
  <c r="BE9" i="1" l="1"/>
  <c r="Q51" i="6"/>
  <c r="P60" i="6"/>
  <c r="BD45" i="1"/>
  <c r="BC47" i="1"/>
  <c r="BC49" i="1" s="1"/>
  <c r="BE20" i="1"/>
  <c r="BE21" i="1"/>
  <c r="BE22" i="1"/>
  <c r="BE23" i="1"/>
  <c r="BE24" i="1"/>
  <c r="BE25" i="1"/>
  <c r="BE26" i="1"/>
  <c r="BE30" i="1"/>
  <c r="BE27" i="1"/>
  <c r="BE31" i="1"/>
  <c r="BE32" i="1"/>
  <c r="BE29" i="1"/>
  <c r="BE28" i="1"/>
  <c r="BE34" i="1"/>
  <c r="BE35" i="1"/>
  <c r="BE33" i="1"/>
  <c r="BE37" i="1"/>
  <c r="BE38" i="1"/>
  <c r="BE40" i="1"/>
  <c r="BE44" i="1"/>
  <c r="BE14" i="1"/>
  <c r="BE41" i="1"/>
  <c r="BE13" i="1"/>
  <c r="BE36" i="1"/>
  <c r="BE39" i="1"/>
  <c r="BE43" i="1"/>
  <c r="BE19" i="1"/>
  <c r="BE11" i="1"/>
  <c r="BE15" i="1"/>
  <c r="BE42" i="1"/>
  <c r="BE12" i="1"/>
  <c r="BE18" i="1"/>
  <c r="BD16" i="1"/>
  <c r="BB48" i="1"/>
  <c r="BD59" i="6"/>
  <c r="BD58" i="6"/>
  <c r="BE57" i="6"/>
  <c r="BF9" i="1" l="1"/>
  <c r="R51" i="6"/>
  <c r="Q60" i="6"/>
  <c r="BD47" i="1"/>
  <c r="BD49" i="1" s="1"/>
  <c r="BD48" i="1" s="1"/>
  <c r="BE16" i="1"/>
  <c r="BE58" i="6"/>
  <c r="BE59" i="6"/>
  <c r="BE45" i="1"/>
  <c r="BC48" i="1"/>
  <c r="BF57" i="6"/>
  <c r="BF21" i="1"/>
  <c r="BF20" i="1"/>
  <c r="BF23" i="1"/>
  <c r="BF24" i="1"/>
  <c r="BF25" i="1"/>
  <c r="BF26" i="1"/>
  <c r="BF22" i="1"/>
  <c r="BF29" i="1"/>
  <c r="BF30" i="1"/>
  <c r="BF28" i="1"/>
  <c r="BF33" i="1"/>
  <c r="BF37" i="1"/>
  <c r="BF27" i="1"/>
  <c r="BF34" i="1"/>
  <c r="BF36" i="1"/>
  <c r="BF38" i="1"/>
  <c r="BF39" i="1"/>
  <c r="BF40" i="1"/>
  <c r="BF41" i="1"/>
  <c r="BF42" i="1"/>
  <c r="BF43" i="1"/>
  <c r="BF32" i="1"/>
  <c r="BF35" i="1"/>
  <c r="BF19" i="1"/>
  <c r="BF11" i="1"/>
  <c r="BF31" i="1"/>
  <c r="BF44" i="1"/>
  <c r="BF14" i="1"/>
  <c r="BF12" i="1"/>
  <c r="BF13" i="1"/>
  <c r="BF15" i="1"/>
  <c r="BF18" i="1"/>
  <c r="BG9" i="1" l="1"/>
  <c r="S51" i="6"/>
  <c r="R60" i="6"/>
  <c r="BE47" i="1"/>
  <c r="BE49" i="1" s="1"/>
  <c r="BE48" i="1" s="1"/>
  <c r="BG20" i="1"/>
  <c r="BG21" i="1"/>
  <c r="BG22" i="1"/>
  <c r="BG25" i="1"/>
  <c r="BG28" i="1"/>
  <c r="BG24" i="1"/>
  <c r="BG29" i="1"/>
  <c r="BG26" i="1"/>
  <c r="BG27" i="1"/>
  <c r="BG31" i="1"/>
  <c r="BG32" i="1"/>
  <c r="BG33" i="1"/>
  <c r="BG34" i="1"/>
  <c r="BG35" i="1"/>
  <c r="BG36" i="1"/>
  <c r="BG37" i="1"/>
  <c r="BG38" i="1"/>
  <c r="BG30" i="1"/>
  <c r="BG39" i="1"/>
  <c r="BG43" i="1"/>
  <c r="BG12" i="1"/>
  <c r="BG23" i="1"/>
  <c r="BG40" i="1"/>
  <c r="BG19" i="1"/>
  <c r="BG11" i="1"/>
  <c r="BG42" i="1"/>
  <c r="BG13" i="1"/>
  <c r="BG15" i="1"/>
  <c r="BG14" i="1"/>
  <c r="BG41" i="1"/>
  <c r="BG44" i="1"/>
  <c r="BG18" i="1"/>
  <c r="BF16" i="1"/>
  <c r="BG57" i="6"/>
  <c r="BF45" i="1"/>
  <c r="BF59" i="6"/>
  <c r="BF58" i="6"/>
  <c r="BH9" i="1" l="1"/>
  <c r="T51" i="6"/>
  <c r="S60" i="6"/>
  <c r="BF47" i="1"/>
  <c r="BF49" i="1" s="1"/>
  <c r="BG16" i="1"/>
  <c r="BH20" i="1"/>
  <c r="BH21" i="1"/>
  <c r="BH22" i="1"/>
  <c r="BH23" i="1"/>
  <c r="BH24" i="1"/>
  <c r="BH25" i="1"/>
  <c r="BH26" i="1"/>
  <c r="BH27" i="1"/>
  <c r="BH28" i="1"/>
  <c r="BH29" i="1"/>
  <c r="BH30" i="1"/>
  <c r="BH31" i="1"/>
  <c r="BH32" i="1"/>
  <c r="BH36" i="1"/>
  <c r="BH33" i="1"/>
  <c r="BH37" i="1"/>
  <c r="BH38" i="1"/>
  <c r="BH35" i="1"/>
  <c r="BH42" i="1"/>
  <c r="BH13" i="1"/>
  <c r="BH34" i="1"/>
  <c r="BH39" i="1"/>
  <c r="BH43" i="1"/>
  <c r="BH12" i="1"/>
  <c r="BH41" i="1"/>
  <c r="BH44" i="1"/>
  <c r="BH15" i="1"/>
  <c r="BH19" i="1"/>
  <c r="BH11" i="1"/>
  <c r="BH14" i="1"/>
  <c r="BH40" i="1"/>
  <c r="BH18" i="1"/>
  <c r="BG45" i="1"/>
  <c r="BG58" i="6"/>
  <c r="BG59" i="6"/>
  <c r="BH57" i="6"/>
  <c r="BI9" i="1" l="1"/>
  <c r="U51" i="6"/>
  <c r="T60" i="6"/>
  <c r="BF48" i="1"/>
  <c r="BH59" i="6"/>
  <c r="BH58" i="6"/>
  <c r="BI57" i="6"/>
  <c r="BH45" i="1"/>
  <c r="BI20" i="1"/>
  <c r="BI21" i="1"/>
  <c r="BI22" i="1"/>
  <c r="BI23" i="1"/>
  <c r="BI24" i="1"/>
  <c r="BI25" i="1"/>
  <c r="BI26" i="1"/>
  <c r="BI27" i="1"/>
  <c r="BI31" i="1"/>
  <c r="BI28" i="1"/>
  <c r="BI32" i="1"/>
  <c r="BI30" i="1"/>
  <c r="BI29" i="1"/>
  <c r="BI35" i="1"/>
  <c r="BI36" i="1"/>
  <c r="BI34" i="1"/>
  <c r="BI41" i="1"/>
  <c r="BI44" i="1"/>
  <c r="BI14" i="1"/>
  <c r="BI38" i="1"/>
  <c r="BI42" i="1"/>
  <c r="BI13" i="1"/>
  <c r="BI37" i="1"/>
  <c r="BI40" i="1"/>
  <c r="BI39" i="1"/>
  <c r="BI15" i="1"/>
  <c r="BI33" i="1"/>
  <c r="BI12" i="1"/>
  <c r="BI43" i="1"/>
  <c r="BI19" i="1"/>
  <c r="BI11" i="1"/>
  <c r="BI18" i="1"/>
  <c r="BH16" i="1"/>
  <c r="BG47" i="1"/>
  <c r="BG49" i="1" s="1"/>
  <c r="BJ9" i="1" l="1"/>
  <c r="V51" i="6"/>
  <c r="U60" i="6"/>
  <c r="BH47" i="1"/>
  <c r="BH49" i="1" s="1"/>
  <c r="BH48" i="1" s="1"/>
  <c r="BI16" i="1"/>
  <c r="BJ22" i="1"/>
  <c r="BJ21" i="1"/>
  <c r="BJ23" i="1"/>
  <c r="BJ24" i="1"/>
  <c r="BJ25" i="1"/>
  <c r="BJ26" i="1"/>
  <c r="BJ30" i="1"/>
  <c r="BJ27" i="1"/>
  <c r="BJ31" i="1"/>
  <c r="BJ29" i="1"/>
  <c r="BJ34" i="1"/>
  <c r="BJ28" i="1"/>
  <c r="BJ35" i="1"/>
  <c r="BJ32" i="1"/>
  <c r="BJ33" i="1"/>
  <c r="BJ37" i="1"/>
  <c r="BJ38" i="1"/>
  <c r="BJ39" i="1"/>
  <c r="BJ40" i="1"/>
  <c r="BJ41" i="1"/>
  <c r="BJ42" i="1"/>
  <c r="BJ43" i="1"/>
  <c r="BJ20" i="1"/>
  <c r="BJ36" i="1"/>
  <c r="BJ19" i="1"/>
  <c r="BJ11" i="1"/>
  <c r="BJ44" i="1"/>
  <c r="BJ14" i="1"/>
  <c r="BJ12" i="1"/>
  <c r="BJ15" i="1"/>
  <c r="BJ13" i="1"/>
  <c r="BJ18" i="1"/>
  <c r="BG48" i="1"/>
  <c r="BI58" i="6"/>
  <c r="BI59" i="6"/>
  <c r="BI45" i="1"/>
  <c r="BJ57" i="6"/>
  <c r="BK9" i="1" l="1"/>
  <c r="W51" i="6"/>
  <c r="V60" i="6"/>
  <c r="BI47" i="1"/>
  <c r="BI49" i="1" s="1"/>
  <c r="BI48" i="1" s="1"/>
  <c r="BJ45" i="1"/>
  <c r="BK20" i="1"/>
  <c r="BK21" i="1"/>
  <c r="BK22" i="1"/>
  <c r="BK29" i="1"/>
  <c r="BK25" i="1"/>
  <c r="BK26" i="1"/>
  <c r="BK30" i="1"/>
  <c r="BK23" i="1"/>
  <c r="BK28" i="1"/>
  <c r="BK32" i="1"/>
  <c r="BK33" i="1"/>
  <c r="BK34" i="1"/>
  <c r="BK35" i="1"/>
  <c r="BK36" i="1"/>
  <c r="BK37" i="1"/>
  <c r="BK38" i="1"/>
  <c r="BK31" i="1"/>
  <c r="BK40" i="1"/>
  <c r="BK12" i="1"/>
  <c r="BK41" i="1"/>
  <c r="BK19" i="1"/>
  <c r="BK11" i="1"/>
  <c r="BK39" i="1"/>
  <c r="BK43" i="1"/>
  <c r="BK24" i="1"/>
  <c r="BK13" i="1"/>
  <c r="BK14" i="1"/>
  <c r="BK27" i="1"/>
  <c r="BK42" i="1"/>
  <c r="BK15" i="1"/>
  <c r="BK44" i="1"/>
  <c r="BK18" i="1"/>
  <c r="BJ16" i="1"/>
  <c r="BJ59" i="6"/>
  <c r="BJ58" i="6"/>
  <c r="BK57" i="6"/>
  <c r="BL57" i="6"/>
  <c r="BL9" i="1" l="1"/>
  <c r="X51" i="6"/>
  <c r="W60" i="6"/>
  <c r="BJ47" i="1"/>
  <c r="BJ49" i="1" s="1"/>
  <c r="BL20" i="1"/>
  <c r="BL21" i="1"/>
  <c r="BL22" i="1"/>
  <c r="BL23" i="1"/>
  <c r="BL24" i="1"/>
  <c r="BL25" i="1"/>
  <c r="BL26" i="1"/>
  <c r="BL27" i="1"/>
  <c r="BL28" i="1"/>
  <c r="BL29" i="1"/>
  <c r="BL30" i="1"/>
  <c r="BL31" i="1"/>
  <c r="BL32" i="1"/>
  <c r="BL33" i="1"/>
  <c r="BL37" i="1"/>
  <c r="BL34" i="1"/>
  <c r="BL38" i="1"/>
  <c r="BL36" i="1"/>
  <c r="BL39" i="1"/>
  <c r="BL43" i="1"/>
  <c r="BL13" i="1"/>
  <c r="BL35" i="1"/>
  <c r="BL40" i="1"/>
  <c r="BL12" i="1"/>
  <c r="BL42" i="1"/>
  <c r="BL44" i="1"/>
  <c r="BL14" i="1"/>
  <c r="BL41" i="1"/>
  <c r="BL19" i="1"/>
  <c r="BL11" i="1"/>
  <c r="BL15" i="1"/>
  <c r="BL18" i="1"/>
  <c r="BL59" i="6"/>
  <c r="BL58" i="6"/>
  <c r="BK59" i="6"/>
  <c r="BK58" i="6"/>
  <c r="BK16" i="1"/>
  <c r="BK45" i="1"/>
  <c r="BM9" i="1" l="1"/>
  <c r="Y51" i="6"/>
  <c r="X60" i="6"/>
  <c r="BJ48" i="1"/>
  <c r="BL16" i="1"/>
  <c r="BK47" i="1"/>
  <c r="BK49" i="1" s="1"/>
  <c r="BM20" i="1"/>
  <c r="BM21" i="1"/>
  <c r="BM22" i="1"/>
  <c r="BM23" i="1"/>
  <c r="BM24" i="1"/>
  <c r="BM25" i="1"/>
  <c r="BM26" i="1"/>
  <c r="BM28" i="1"/>
  <c r="BM29" i="1"/>
  <c r="BM32" i="1"/>
  <c r="BM27" i="1"/>
  <c r="BM31" i="1"/>
  <c r="BM30" i="1"/>
  <c r="BM36" i="1"/>
  <c r="BM33" i="1"/>
  <c r="BM37" i="1"/>
  <c r="BM35" i="1"/>
  <c r="BM42" i="1"/>
  <c r="BM44" i="1"/>
  <c r="BM14" i="1"/>
  <c r="BM39" i="1"/>
  <c r="BM43" i="1"/>
  <c r="BM13" i="1"/>
  <c r="BM41" i="1"/>
  <c r="BM40" i="1"/>
  <c r="BM19" i="1"/>
  <c r="BM11" i="1"/>
  <c r="BM15" i="1"/>
  <c r="BM12" i="1"/>
  <c r="BM34" i="1"/>
  <c r="BM38" i="1"/>
  <c r="BM18" i="1"/>
  <c r="BL45" i="1"/>
  <c r="Z51" i="6" l="1"/>
  <c r="Y60" i="6"/>
  <c r="BL47" i="1"/>
  <c r="BL49" i="1" s="1"/>
  <c r="BL48" i="1" s="1"/>
  <c r="BM16" i="1"/>
  <c r="BM45" i="1"/>
  <c r="BK48" i="1"/>
  <c r="AA51" i="6" l="1"/>
  <c r="Z60" i="6"/>
  <c r="BM47" i="1"/>
  <c r="AB51" i="6" l="1"/>
  <c r="AA60" i="6"/>
  <c r="BM49" i="1"/>
  <c r="AC51" i="6" l="1"/>
  <c r="AB60" i="6"/>
  <c r="BM48" i="1"/>
  <c r="J23" i="1"/>
  <c r="J35" i="1"/>
  <c r="I29" i="1"/>
  <c r="I39" i="1"/>
  <c r="H39" i="1"/>
  <c r="G22" i="1"/>
  <c r="G23" i="1"/>
  <c r="J36" i="1"/>
  <c r="J39" i="1"/>
  <c r="H27" i="1"/>
  <c r="I30" i="1"/>
  <c r="H40" i="1"/>
  <c r="G39" i="1"/>
  <c r="G24" i="1"/>
  <c r="J25" i="1"/>
  <c r="J28" i="1"/>
  <c r="H30" i="1"/>
  <c r="H36" i="1"/>
  <c r="I32" i="1"/>
  <c r="H25" i="1"/>
  <c r="G27" i="1"/>
  <c r="J29" i="1"/>
  <c r="J41" i="1"/>
  <c r="I37" i="1"/>
  <c r="H43" i="1"/>
  <c r="I42" i="1"/>
  <c r="H12" i="1"/>
  <c r="G15" i="1"/>
  <c r="J15" i="1"/>
  <c r="J31" i="1"/>
  <c r="I28" i="1"/>
  <c r="I33" i="1"/>
  <c r="H13" i="1"/>
  <c r="H26" i="1"/>
  <c r="G38" i="1"/>
  <c r="G44" i="1"/>
  <c r="J34" i="1"/>
  <c r="J20" i="1"/>
  <c r="I26" i="1"/>
  <c r="H24" i="1"/>
  <c r="H29" i="1"/>
  <c r="G42" i="1"/>
  <c r="G14" i="1"/>
  <c r="I40" i="1"/>
  <c r="J22" i="1"/>
  <c r="I15" i="1"/>
  <c r="I12" i="1"/>
  <c r="H22" i="1"/>
  <c r="G33" i="1"/>
  <c r="G20" i="1"/>
  <c r="I21" i="1"/>
  <c r="I20" i="1"/>
  <c r="J32" i="1"/>
  <c r="I31" i="1"/>
  <c r="H28" i="1"/>
  <c r="J37" i="1"/>
  <c r="J13" i="1"/>
  <c r="J30" i="1"/>
  <c r="H15" i="1"/>
  <c r="H33" i="1"/>
  <c r="H31" i="1"/>
  <c r="G40" i="1"/>
  <c r="G12" i="1"/>
  <c r="J38" i="1"/>
  <c r="I23" i="1"/>
  <c r="I14" i="1"/>
  <c r="I43" i="1"/>
  <c r="H38" i="1"/>
  <c r="G36" i="1"/>
  <c r="J12" i="1"/>
  <c r="I22" i="1"/>
  <c r="J43" i="1"/>
  <c r="I25" i="1"/>
  <c r="I36" i="1"/>
  <c r="H37" i="1"/>
  <c r="G35" i="1"/>
  <c r="G32" i="1"/>
  <c r="J42" i="1"/>
  <c r="J24" i="1"/>
  <c r="I44" i="1"/>
  <c r="I24" i="1"/>
  <c r="H21" i="1"/>
  <c r="G30" i="1"/>
  <c r="G41" i="1"/>
  <c r="J44" i="1"/>
  <c r="I38" i="1"/>
  <c r="J27" i="1"/>
  <c r="G28" i="1"/>
  <c r="I27" i="1"/>
  <c r="G43" i="1"/>
  <c r="H34" i="1"/>
  <c r="G21" i="1"/>
  <c r="G34" i="1"/>
  <c r="I34" i="1"/>
  <c r="J26" i="1"/>
  <c r="H44" i="1"/>
  <c r="H14" i="1"/>
  <c r="H23" i="1"/>
  <c r="I41" i="1"/>
  <c r="G13" i="1"/>
  <c r="H32" i="1"/>
  <c r="G37" i="1"/>
  <c r="I35" i="1"/>
  <c r="G31" i="1"/>
  <c r="G25" i="1"/>
  <c r="H41" i="1"/>
  <c r="G29" i="1"/>
  <c r="I13" i="1"/>
  <c r="J33" i="1"/>
  <c r="H42" i="1"/>
  <c r="J14" i="1"/>
  <c r="H35" i="1"/>
  <c r="J40" i="1"/>
  <c r="G26" i="1"/>
  <c r="H20" i="1"/>
  <c r="J21" i="1"/>
  <c r="F14" i="1"/>
  <c r="F43" i="1"/>
  <c r="F38" i="1"/>
  <c r="F20" i="1"/>
  <c r="F32" i="1"/>
  <c r="F33" i="1"/>
  <c r="F24" i="1"/>
  <c r="F36" i="1"/>
  <c r="F44" i="1"/>
  <c r="F41" i="1"/>
  <c r="F40" i="1"/>
  <c r="F42" i="1"/>
  <c r="F13" i="1"/>
  <c r="F15" i="1"/>
  <c r="F12" i="1"/>
  <c r="F37" i="1"/>
  <c r="F39" i="1"/>
  <c r="F30" i="1"/>
  <c r="F27" i="1"/>
  <c r="F23" i="1"/>
  <c r="F29" i="1"/>
  <c r="F31" i="1"/>
  <c r="G11" i="1"/>
  <c r="J19" i="1"/>
  <c r="H19" i="1"/>
  <c r="F34" i="1"/>
  <c r="F28" i="1"/>
  <c r="F26" i="1"/>
  <c r="F11" i="1"/>
  <c r="I11" i="1"/>
  <c r="F35" i="1"/>
  <c r="J11" i="1"/>
  <c r="I19" i="1"/>
  <c r="F21" i="1"/>
  <c r="H11" i="1"/>
  <c r="F25" i="1"/>
  <c r="F19" i="1"/>
  <c r="F22" i="1"/>
  <c r="G19" i="1"/>
  <c r="AD51" i="6" l="1"/>
  <c r="AC60" i="6"/>
  <c r="E32" i="1"/>
  <c r="H16" i="1"/>
  <c r="E27" i="1"/>
  <c r="E12" i="1"/>
  <c r="E35" i="1"/>
  <c r="E29" i="1"/>
  <c r="E42" i="1"/>
  <c r="J16" i="1"/>
  <c r="E26" i="1"/>
  <c r="J45" i="1"/>
  <c r="E23" i="1"/>
  <c r="E37" i="1"/>
  <c r="E36" i="1"/>
  <c r="E34" i="1"/>
  <c r="E31" i="1"/>
  <c r="E30" i="1"/>
  <c r="F16" i="1"/>
  <c r="F54" i="1" s="1"/>
  <c r="E14" i="1"/>
  <c r="I45" i="1"/>
  <c r="E21" i="1"/>
  <c r="E22" i="1"/>
  <c r="H45" i="1"/>
  <c r="E39" i="1"/>
  <c r="E13" i="1"/>
  <c r="E44" i="1"/>
  <c r="E25" i="1"/>
  <c r="E28" i="1"/>
  <c r="G16" i="1"/>
  <c r="E40" i="1"/>
  <c r="E24" i="1"/>
  <c r="E38" i="1"/>
  <c r="G45" i="1"/>
  <c r="I16" i="1"/>
  <c r="E15" i="1"/>
  <c r="E41" i="1"/>
  <c r="E33" i="1"/>
  <c r="E43" i="1"/>
  <c r="F45" i="1"/>
  <c r="E20" i="1"/>
  <c r="E19" i="1"/>
  <c r="E11" i="1"/>
  <c r="H47" i="1" l="1"/>
  <c r="H49" i="1" s="1"/>
  <c r="H48" i="1" s="1"/>
  <c r="AE51" i="6"/>
  <c r="AD60" i="6"/>
  <c r="F47" i="1"/>
  <c r="J47" i="1"/>
  <c r="J49" i="1" s="1"/>
  <c r="E16" i="1"/>
  <c r="F71" i="1" s="1"/>
  <c r="F79" i="1" s="1"/>
  <c r="E45" i="1"/>
  <c r="G47" i="1"/>
  <c r="I47" i="1"/>
  <c r="G54" i="1"/>
  <c r="AF51" i="6" l="1"/>
  <c r="AE60" i="6"/>
  <c r="F49" i="1"/>
  <c r="F51" i="1" s="1"/>
  <c r="F68" i="1"/>
  <c r="G49" i="1"/>
  <c r="E47" i="1"/>
  <c r="I49" i="1"/>
  <c r="J48" i="1"/>
  <c r="H54" i="1"/>
  <c r="G51" i="1" l="1"/>
  <c r="H51" i="1" s="1"/>
  <c r="I51" i="1" s="1"/>
  <c r="J51" i="1" s="1"/>
  <c r="K51" i="1" s="1"/>
  <c r="AG51" i="6"/>
  <c r="AF60" i="6"/>
  <c r="F48" i="1"/>
  <c r="F55" i="1" s="1"/>
  <c r="F57" i="1" s="1"/>
  <c r="F60" i="1"/>
  <c r="E49" i="1"/>
  <c r="F69" i="1" s="1"/>
  <c r="G48" i="1"/>
  <c r="I48" i="1"/>
  <c r="I54" i="1"/>
  <c r="AH51" i="6" l="1"/>
  <c r="AG60" i="6"/>
  <c r="G55" i="1"/>
  <c r="G57" i="1" s="1"/>
  <c r="G60" i="1"/>
  <c r="H60" i="1"/>
  <c r="E48" i="1"/>
  <c r="F72" i="1" s="1"/>
  <c r="F80" i="1" s="1"/>
  <c r="J54" i="1"/>
  <c r="F59" i="1"/>
  <c r="F58" i="1"/>
  <c r="AI51" i="6" l="1"/>
  <c r="AH60" i="6"/>
  <c r="H55" i="1"/>
  <c r="I60" i="1"/>
  <c r="K54" i="1"/>
  <c r="G59" i="1"/>
  <c r="G58" i="1"/>
  <c r="I55" i="1" l="1"/>
  <c r="I57" i="1" s="1"/>
  <c r="H57" i="1"/>
  <c r="H59" i="1" s="1"/>
  <c r="AJ51" i="6"/>
  <c r="AI60" i="6"/>
  <c r="J60" i="1"/>
  <c r="L54" i="1"/>
  <c r="J55" i="1" l="1"/>
  <c r="J57" i="1" s="1"/>
  <c r="AK51" i="6"/>
  <c r="AJ60" i="6"/>
  <c r="H58" i="1"/>
  <c r="K60" i="1"/>
  <c r="L51" i="1"/>
  <c r="I58" i="1"/>
  <c r="I59" i="1"/>
  <c r="M54" i="1"/>
  <c r="K55" i="1" l="1"/>
  <c r="K57" i="1" s="1"/>
  <c r="AL51" i="6"/>
  <c r="AK60" i="6"/>
  <c r="L60" i="1"/>
  <c r="M51" i="1"/>
  <c r="J59" i="1"/>
  <c r="J58" i="1"/>
  <c r="N54" i="1"/>
  <c r="L55" i="1" l="1"/>
  <c r="L57" i="1" s="1"/>
  <c r="AM51" i="6"/>
  <c r="AL60" i="6"/>
  <c r="N51" i="1"/>
  <c r="M60" i="1"/>
  <c r="O54" i="1"/>
  <c r="K58" i="1"/>
  <c r="K59" i="1"/>
  <c r="M55" i="1" l="1"/>
  <c r="M57" i="1" s="1"/>
  <c r="AN51" i="6"/>
  <c r="AM60" i="6"/>
  <c r="O51" i="1"/>
  <c r="N60" i="1"/>
  <c r="L59" i="1"/>
  <c r="L58" i="1"/>
  <c r="P54" i="1"/>
  <c r="N55" i="1" l="1"/>
  <c r="N57" i="1" s="1"/>
  <c r="AO51" i="6"/>
  <c r="AN60" i="6"/>
  <c r="P51" i="1"/>
  <c r="O60" i="1"/>
  <c r="M59" i="1"/>
  <c r="M58" i="1"/>
  <c r="Q54" i="1"/>
  <c r="O55" i="1" l="1"/>
  <c r="O57" i="1" s="1"/>
  <c r="AP51" i="6"/>
  <c r="AO60" i="6"/>
  <c r="Q51" i="1"/>
  <c r="P60" i="1"/>
  <c r="N59" i="1"/>
  <c r="N58" i="1"/>
  <c r="R54" i="1"/>
  <c r="P55" i="1" l="1"/>
  <c r="P57" i="1" s="1"/>
  <c r="AQ51" i="6"/>
  <c r="AP60" i="6"/>
  <c r="R51" i="1"/>
  <c r="Q60" i="1"/>
  <c r="O59" i="1"/>
  <c r="O58" i="1"/>
  <c r="S54" i="1"/>
  <c r="Q55" i="1" l="1"/>
  <c r="Q57" i="1" s="1"/>
  <c r="AR51" i="6"/>
  <c r="AQ60" i="6"/>
  <c r="S51" i="1"/>
  <c r="R60" i="1"/>
  <c r="P59" i="1"/>
  <c r="P58" i="1"/>
  <c r="T54" i="1"/>
  <c r="R55" i="1" l="1"/>
  <c r="R57" i="1" s="1"/>
  <c r="AS51" i="6"/>
  <c r="AR60" i="6"/>
  <c r="T51" i="1"/>
  <c r="S60" i="1"/>
  <c r="U54" i="1"/>
  <c r="Q58" i="1"/>
  <c r="Q59" i="1"/>
  <c r="S55" i="1" l="1"/>
  <c r="S57" i="1" s="1"/>
  <c r="AT51" i="6"/>
  <c r="AS60" i="6"/>
  <c r="U51" i="1"/>
  <c r="T60" i="1"/>
  <c r="R58" i="1"/>
  <c r="R59" i="1"/>
  <c r="V54" i="1"/>
  <c r="T55" i="1" l="1"/>
  <c r="T57" i="1" s="1"/>
  <c r="AU51" i="6"/>
  <c r="AT60" i="6"/>
  <c r="V51" i="1"/>
  <c r="U60" i="1"/>
  <c r="W54" i="1"/>
  <c r="S59" i="1"/>
  <c r="S58" i="1"/>
  <c r="U55" i="1" l="1"/>
  <c r="U57" i="1" s="1"/>
  <c r="AV51" i="6"/>
  <c r="AU60" i="6"/>
  <c r="W51" i="1"/>
  <c r="V60" i="1"/>
  <c r="X54" i="1"/>
  <c r="T59" i="1"/>
  <c r="T58" i="1"/>
  <c r="V55" i="1" l="1"/>
  <c r="V57" i="1" s="1"/>
  <c r="AW51" i="6"/>
  <c r="AV60" i="6"/>
  <c r="X51" i="1"/>
  <c r="W60" i="1"/>
  <c r="Y54" i="1"/>
  <c r="U58" i="1"/>
  <c r="U59" i="1"/>
  <c r="W55" i="1" l="1"/>
  <c r="W57" i="1" s="1"/>
  <c r="AX51" i="6"/>
  <c r="AW60" i="6"/>
  <c r="Y51" i="1"/>
  <c r="X60" i="1"/>
  <c r="Z54" i="1"/>
  <c r="V58" i="1"/>
  <c r="V59" i="1"/>
  <c r="X55" i="1" l="1"/>
  <c r="X57" i="1" s="1"/>
  <c r="AY51" i="6"/>
  <c r="AX60" i="6"/>
  <c r="Z51" i="1"/>
  <c r="Y60" i="1"/>
  <c r="AA54" i="1"/>
  <c r="W58" i="1"/>
  <c r="W59" i="1"/>
  <c r="Y55" i="1" l="1"/>
  <c r="Y57" i="1" s="1"/>
  <c r="AZ51" i="6"/>
  <c r="AY60" i="6"/>
  <c r="AA51" i="1"/>
  <c r="Z60" i="1"/>
  <c r="AB54" i="1"/>
  <c r="X58" i="1"/>
  <c r="X59" i="1"/>
  <c r="Z55" i="1" l="1"/>
  <c r="Z57" i="1" s="1"/>
  <c r="BA51" i="6"/>
  <c r="AZ60" i="6"/>
  <c r="AB51" i="1"/>
  <c r="AA60" i="1"/>
  <c r="AC54" i="1"/>
  <c r="Y58" i="1"/>
  <c r="Y59" i="1"/>
  <c r="AA55" i="1" l="1"/>
  <c r="AA57" i="1" s="1"/>
  <c r="BB51" i="6"/>
  <c r="BA60" i="6"/>
  <c r="AC51" i="1"/>
  <c r="AB60" i="1"/>
  <c r="Z58" i="1"/>
  <c r="Z59" i="1"/>
  <c r="AD54" i="1"/>
  <c r="AB55" i="1" l="1"/>
  <c r="AB57" i="1" s="1"/>
  <c r="BC51" i="6"/>
  <c r="BB60" i="6"/>
  <c r="AD51" i="1"/>
  <c r="AC60" i="1"/>
  <c r="AA59" i="1"/>
  <c r="AA58" i="1"/>
  <c r="AE54" i="1"/>
  <c r="AC55" i="1" l="1"/>
  <c r="AC57" i="1" s="1"/>
  <c r="BD51" i="6"/>
  <c r="BC60" i="6"/>
  <c r="AE51" i="1"/>
  <c r="AD60" i="1"/>
  <c r="AF54" i="1"/>
  <c r="AB58" i="1"/>
  <c r="AB59" i="1"/>
  <c r="AD55" i="1" l="1"/>
  <c r="AD57" i="1" s="1"/>
  <c r="BE51" i="6"/>
  <c r="BD60" i="6"/>
  <c r="AF51" i="1"/>
  <c r="AE60" i="1"/>
  <c r="AC58" i="1"/>
  <c r="AC59" i="1"/>
  <c r="AG54" i="1"/>
  <c r="AE55" i="1" l="1"/>
  <c r="AE57" i="1" s="1"/>
  <c r="BF51" i="6"/>
  <c r="BE60" i="6"/>
  <c r="AG51" i="1"/>
  <c r="AF60" i="1"/>
  <c r="AH54" i="1"/>
  <c r="AD59" i="1"/>
  <c r="AD58" i="1"/>
  <c r="AF55" i="1" l="1"/>
  <c r="AF57" i="1" s="1"/>
  <c r="BG51" i="6"/>
  <c r="BF60" i="6"/>
  <c r="AH51" i="1"/>
  <c r="AG60" i="1"/>
  <c r="AI54" i="1"/>
  <c r="AE58" i="1"/>
  <c r="AE59" i="1"/>
  <c r="AG55" i="1" l="1"/>
  <c r="AG57" i="1" s="1"/>
  <c r="BH51" i="6"/>
  <c r="BG60" i="6"/>
  <c r="AI51" i="1"/>
  <c r="AH60" i="1"/>
  <c r="AJ54" i="1"/>
  <c r="AF58" i="1"/>
  <c r="AF59" i="1"/>
  <c r="AH55" i="1" l="1"/>
  <c r="AH57" i="1" s="1"/>
  <c r="BI51" i="6"/>
  <c r="BH60" i="6"/>
  <c r="AJ51" i="1"/>
  <c r="AI60" i="1"/>
  <c r="AK54" i="1"/>
  <c r="AG59" i="1"/>
  <c r="AG58" i="1"/>
  <c r="AI55" i="1" l="1"/>
  <c r="AI57" i="1" s="1"/>
  <c r="BJ51" i="6"/>
  <c r="BI60" i="6"/>
  <c r="AK51" i="1"/>
  <c r="AJ60" i="1"/>
  <c r="AJ55" i="1"/>
  <c r="AJ57" i="1" s="1"/>
  <c r="AH58" i="1"/>
  <c r="AH59" i="1"/>
  <c r="AL54" i="1"/>
  <c r="BK51" i="6" l="1"/>
  <c r="BJ60" i="6"/>
  <c r="AL51" i="1"/>
  <c r="AK60" i="1"/>
  <c r="AK55" i="1"/>
  <c r="AK57" i="1" s="1"/>
  <c r="AM54" i="1"/>
  <c r="AI59" i="1"/>
  <c r="AI58" i="1"/>
  <c r="BL51" i="6" l="1"/>
  <c r="BL60" i="6" s="1"/>
  <c r="BK60" i="6"/>
  <c r="AM51" i="1"/>
  <c r="AL60" i="1"/>
  <c r="AL55" i="1"/>
  <c r="AL57" i="1" s="1"/>
  <c r="AN54" i="1"/>
  <c r="AJ58" i="1"/>
  <c r="AJ59" i="1"/>
  <c r="AN51" i="1" l="1"/>
  <c r="AM60" i="1"/>
  <c r="AM55" i="1"/>
  <c r="AM57" i="1" s="1"/>
  <c r="AO54" i="1"/>
  <c r="AK59" i="1"/>
  <c r="AK58" i="1"/>
  <c r="AO51" i="1" l="1"/>
  <c r="AN60" i="1"/>
  <c r="AN55" i="1"/>
  <c r="AN57" i="1" s="1"/>
  <c r="AP54" i="1"/>
  <c r="AL59" i="1"/>
  <c r="AL58" i="1"/>
  <c r="AP51" i="1" l="1"/>
  <c r="AO60" i="1"/>
  <c r="AM59" i="1"/>
  <c r="AM58" i="1"/>
  <c r="AO55" i="1"/>
  <c r="AO57" i="1" s="1"/>
  <c r="AQ54" i="1"/>
  <c r="AQ51" i="1" l="1"/>
  <c r="AP60" i="1"/>
  <c r="AR54" i="1"/>
  <c r="AN58" i="1"/>
  <c r="AN59" i="1"/>
  <c r="AP55" i="1"/>
  <c r="AP57" i="1" s="1"/>
  <c r="AR51" i="1" l="1"/>
  <c r="AQ60" i="1"/>
  <c r="AO59" i="1"/>
  <c r="AO58" i="1"/>
  <c r="AS54" i="1"/>
  <c r="AQ55" i="1"/>
  <c r="AQ57" i="1" s="1"/>
  <c r="AS51" i="1" l="1"/>
  <c r="AR60" i="1"/>
  <c r="AP59" i="1"/>
  <c r="AP58" i="1"/>
  <c r="AR55" i="1"/>
  <c r="AR57" i="1" s="1"/>
  <c r="AT54" i="1"/>
  <c r="AT51" i="1" l="1"/>
  <c r="AS60" i="1"/>
  <c r="AU54" i="1"/>
  <c r="AQ58" i="1"/>
  <c r="AQ59" i="1"/>
  <c r="AS55" i="1"/>
  <c r="AS57" i="1" s="1"/>
  <c r="AU51" i="1" l="1"/>
  <c r="AT60" i="1"/>
  <c r="AR59" i="1"/>
  <c r="AR58" i="1"/>
  <c r="AT55" i="1"/>
  <c r="AT57" i="1" s="1"/>
  <c r="AV54" i="1"/>
  <c r="AV51" i="1" l="1"/>
  <c r="AU60" i="1"/>
  <c r="AW54" i="1"/>
  <c r="AS59" i="1"/>
  <c r="AS58" i="1"/>
  <c r="AU55" i="1"/>
  <c r="AU57" i="1" s="1"/>
  <c r="AW51" i="1" l="1"/>
  <c r="AV60" i="1"/>
  <c r="AT59" i="1"/>
  <c r="AT58" i="1"/>
  <c r="AX54" i="1"/>
  <c r="AV55" i="1"/>
  <c r="AV57" i="1" s="1"/>
  <c r="AX51" i="1" l="1"/>
  <c r="AW60" i="1"/>
  <c r="AY54" i="1"/>
  <c r="AU59" i="1"/>
  <c r="AU58" i="1"/>
  <c r="AW55" i="1"/>
  <c r="AW57" i="1" s="1"/>
  <c r="AY51" i="1" l="1"/>
  <c r="AX60" i="1"/>
  <c r="AV58" i="1"/>
  <c r="AV59" i="1"/>
  <c r="AX55" i="1"/>
  <c r="AX57" i="1" s="1"/>
  <c r="AZ54" i="1"/>
  <c r="AZ51" i="1" l="1"/>
  <c r="AY60" i="1"/>
  <c r="AW58" i="1"/>
  <c r="AW59" i="1"/>
  <c r="AY55" i="1"/>
  <c r="AY57" i="1" s="1"/>
  <c r="BA54" i="1"/>
  <c r="BA51" i="1" l="1"/>
  <c r="AZ60" i="1"/>
  <c r="BB54" i="1"/>
  <c r="AX58" i="1"/>
  <c r="AX59" i="1"/>
  <c r="AZ55" i="1"/>
  <c r="AZ57" i="1" s="1"/>
  <c r="BB51" i="1" l="1"/>
  <c r="BA60" i="1"/>
  <c r="AY59" i="1"/>
  <c r="AY58" i="1"/>
  <c r="BC54" i="1"/>
  <c r="BA55" i="1"/>
  <c r="BA57" i="1" s="1"/>
  <c r="BC51" i="1" l="1"/>
  <c r="BB60" i="1"/>
  <c r="AZ58" i="1"/>
  <c r="AZ59" i="1"/>
  <c r="BB55" i="1"/>
  <c r="BB57" i="1" s="1"/>
  <c r="BD54" i="1"/>
  <c r="BD51" i="1" l="1"/>
  <c r="BC60" i="1"/>
  <c r="BE54" i="1"/>
  <c r="BA59" i="1"/>
  <c r="BA58" i="1"/>
  <c r="BC55" i="1"/>
  <c r="BC57" i="1" s="1"/>
  <c r="BE51" i="1" l="1"/>
  <c r="BD60" i="1"/>
  <c r="BB59" i="1"/>
  <c r="BB58" i="1"/>
  <c r="BF54" i="1"/>
  <c r="BD55" i="1"/>
  <c r="BD57" i="1" s="1"/>
  <c r="BF51" i="1" l="1"/>
  <c r="BE60" i="1"/>
  <c r="BC58" i="1"/>
  <c r="BC59" i="1"/>
  <c r="BE55" i="1"/>
  <c r="BE57" i="1" s="1"/>
  <c r="BG54" i="1"/>
  <c r="BG51" i="1" l="1"/>
  <c r="BF60" i="1"/>
  <c r="BD59" i="1"/>
  <c r="BD58" i="1"/>
  <c r="BF55" i="1"/>
  <c r="BF57" i="1" s="1"/>
  <c r="BH54" i="1"/>
  <c r="BH51" i="1" l="1"/>
  <c r="BG60" i="1"/>
  <c r="BI54" i="1"/>
  <c r="BE58" i="1"/>
  <c r="BE59" i="1"/>
  <c r="BG55" i="1"/>
  <c r="BG57" i="1" s="1"/>
  <c r="BI51" i="1" l="1"/>
  <c r="BH60" i="1"/>
  <c r="BJ54" i="1"/>
  <c r="BH55" i="1"/>
  <c r="BH57" i="1" s="1"/>
  <c r="BF59" i="1"/>
  <c r="BF58" i="1"/>
  <c r="BJ51" i="1" l="1"/>
  <c r="BI60" i="1"/>
  <c r="BG59" i="1"/>
  <c r="BG58" i="1"/>
  <c r="BI55" i="1"/>
  <c r="BI57" i="1" s="1"/>
  <c r="BK54" i="1"/>
  <c r="BK51" i="1" l="1"/>
  <c r="BJ60" i="1"/>
  <c r="BL54" i="1"/>
  <c r="BH58" i="1"/>
  <c r="BH59" i="1"/>
  <c r="BJ55" i="1"/>
  <c r="BJ57" i="1" s="1"/>
  <c r="BL51" i="1" l="1"/>
  <c r="BK60" i="1"/>
  <c r="BI58" i="1"/>
  <c r="BI59" i="1"/>
  <c r="BM54" i="1"/>
  <c r="BK55" i="1"/>
  <c r="BK57" i="1" s="1"/>
  <c r="BM51" i="1" l="1"/>
  <c r="BM60" i="1" s="1"/>
  <c r="BL60" i="1"/>
  <c r="BL55" i="1"/>
  <c r="BL57" i="1" s="1"/>
  <c r="BJ59" i="1"/>
  <c r="BJ58" i="1"/>
  <c r="F65" i="1" l="1"/>
  <c r="BK58" i="1"/>
  <c r="BK59" i="1"/>
  <c r="BM55" i="1"/>
  <c r="BM57" i="1" s="1"/>
  <c r="BL59" i="1" l="1"/>
  <c r="BL58" i="1"/>
  <c r="BM58" i="1"/>
  <c r="BM59" i="1"/>
  <c r="F66" i="1" l="1"/>
  <c r="F67" i="1"/>
</calcChain>
</file>

<file path=xl/comments1.xml><?xml version="1.0" encoding="utf-8"?>
<comments xmlns="http://schemas.openxmlformats.org/spreadsheetml/2006/main">
  <authors>
    <author>Queiro, Florencia</author>
  </authors>
  <commentList>
    <comment ref="D55" authorId="0" shapeId="0">
      <text>
        <r>
          <rPr>
            <sz val="9"/>
            <color indexed="81"/>
            <rFont val="Tahoma"/>
            <family val="2"/>
          </rPr>
          <t xml:space="preserve">los egresos incluyen la pérdida por diferencia de cotización ur
</t>
        </r>
      </text>
    </comment>
  </commentList>
</comments>
</file>

<file path=xl/comments2.xml><?xml version="1.0" encoding="utf-8"?>
<comments xmlns="http://schemas.openxmlformats.org/spreadsheetml/2006/main">
  <authors>
    <author>Queiro, Florencia</author>
  </authors>
  <commentList>
    <comment ref="E55" authorId="0" shapeId="0">
      <text>
        <r>
          <rPr>
            <sz val="9"/>
            <color indexed="81"/>
            <rFont val="Tahoma"/>
            <family val="2"/>
          </rPr>
          <t xml:space="preserve">los egresos incluyen la pérdida por diferencia de cotización ur
</t>
        </r>
      </text>
    </comment>
  </commentList>
</comments>
</file>

<file path=xl/sharedStrings.xml><?xml version="1.0" encoding="utf-8"?>
<sst xmlns="http://schemas.openxmlformats.org/spreadsheetml/2006/main" count="962" uniqueCount="129">
  <si>
    <t>INGRESOS</t>
  </si>
  <si>
    <t xml:space="preserve">Anticipo financiero </t>
  </si>
  <si>
    <t xml:space="preserve">Acreditación en cuenta </t>
  </si>
  <si>
    <t>Otros ingresos</t>
  </si>
  <si>
    <t xml:space="preserve">Total de Ingresos </t>
  </si>
  <si>
    <t>EGRESOS</t>
  </si>
  <si>
    <t>Mano de Obra</t>
  </si>
  <si>
    <t>Capataz</t>
  </si>
  <si>
    <t>Operarios</t>
  </si>
  <si>
    <t>Leyes Sociales</t>
  </si>
  <si>
    <t>Honorarios de IAT</t>
  </si>
  <si>
    <t>Materiales</t>
  </si>
  <si>
    <t>Material relevante muros exteriores según SC</t>
  </si>
  <si>
    <t>Material relevante tabiques interiores según SC</t>
  </si>
  <si>
    <t>Material relevante entrepisos según SC</t>
  </si>
  <si>
    <t>Material relevante cubierta según SC</t>
  </si>
  <si>
    <t>Resto de materiales</t>
  </si>
  <si>
    <t>Aberturas</t>
  </si>
  <si>
    <t>Aluminio</t>
  </si>
  <si>
    <t>Madera</t>
  </si>
  <si>
    <t>Hierro</t>
  </si>
  <si>
    <t>Materiales eléctricos</t>
  </si>
  <si>
    <t>Materiales sanitaria</t>
  </si>
  <si>
    <t>Revestimientos y pisos</t>
  </si>
  <si>
    <t>Grifería y artefactos</t>
  </si>
  <si>
    <t>Muebles de cocina - mesada</t>
  </si>
  <si>
    <t>Subcontratos</t>
  </si>
  <si>
    <t>Pilotaje</t>
  </si>
  <si>
    <t>Movimiento de tierra</t>
  </si>
  <si>
    <t>Otros</t>
  </si>
  <si>
    <t>Costos fijos de obra</t>
  </si>
  <si>
    <t>Alquiler o compra de equipos y herramientas</t>
  </si>
  <si>
    <t>Prevencionista</t>
  </si>
  <si>
    <t>Elementos de segurdad</t>
  </si>
  <si>
    <t>Conexiones y permisos</t>
  </si>
  <si>
    <t>Otros gastos</t>
  </si>
  <si>
    <t>Total de Egresos</t>
  </si>
  <si>
    <t>Fecha inicio de obra (mes/año)</t>
  </si>
  <si>
    <t>Fecha estimada fin de obra (mes/año)</t>
  </si>
  <si>
    <t>Fecha inicio de flujo (mes/año)</t>
  </si>
  <si>
    <t>Fecha estimada fin de flujo (mes/año)</t>
  </si>
  <si>
    <t>Ahorro de la cooperativa</t>
  </si>
  <si>
    <t>Devolución honorarios adelantados al IAT</t>
  </si>
  <si>
    <t>Cotización UR</t>
  </si>
  <si>
    <t>TOTAL</t>
  </si>
  <si>
    <t>Saldo  mensual en UR actualizado</t>
  </si>
  <si>
    <t>Saldo acumulado</t>
  </si>
  <si>
    <t>Saldo acumulado actualizado</t>
  </si>
  <si>
    <t>fecha a la que se presenta información real</t>
  </si>
  <si>
    <t>celda a completar</t>
  </si>
  <si>
    <t>Egresos acumulados</t>
  </si>
  <si>
    <t>Ingresos acumulados</t>
  </si>
  <si>
    <t>Ingresos acumulados/egresos acumulados</t>
  </si>
  <si>
    <t>mucho saldo (ratio mayor a 1,1)</t>
  </si>
  <si>
    <t>poco saldo (ratio menos a 1,01)</t>
  </si>
  <si>
    <t>Saldo negativo</t>
  </si>
  <si>
    <t>Cantidad de meses con saldo negativo</t>
  </si>
  <si>
    <t>% de otros ingresos en relación al total de ingresos</t>
  </si>
  <si>
    <t>ingresos por ptmo en ur</t>
  </si>
  <si>
    <t>ingresos totales en ur</t>
  </si>
  <si>
    <t>Cantidad de meses con indicador de saldo superior a 1,15</t>
  </si>
  <si>
    <t>Cantidad de meses con indicador de saldo inferior a 1,05</t>
  </si>
  <si>
    <t>Saldo final - otros ingresos</t>
  </si>
  <si>
    <t>Avance financiero ingresos (ingresos acumulados/total ingresos)</t>
  </si>
  <si>
    <t>egresos total en ur</t>
  </si>
  <si>
    <t>Avance financiero egresos (egresos ejecutados/total egresos)</t>
  </si>
  <si>
    <t>Avance de obra proyectado al momento de cierre del flujo</t>
  </si>
  <si>
    <t>Avance de obra alcanzado al momento de cierre del flujo</t>
  </si>
  <si>
    <t>Desvío en avance de obra (proyectado-constatado)</t>
  </si>
  <si>
    <t>Relación avance financiero egresos-avance de obra</t>
  </si>
  <si>
    <t>Relación avance financiero ingresos-avance de obra</t>
  </si>
  <si>
    <t>INDICADORES</t>
  </si>
  <si>
    <t>Variación mensual (ingresos - egresos del mes)</t>
  </si>
  <si>
    <t>Unidad Reajustrable</t>
  </si>
  <si>
    <t>Valor en pesos uruguayos</t>
  </si>
  <si>
    <t>Período: Septiembre 1968 -</t>
  </si>
  <si>
    <t xml:space="preserve">Año </t>
  </si>
  <si>
    <t>Mes</t>
  </si>
  <si>
    <t>Valor</t>
  </si>
  <si>
    <t>SEP</t>
  </si>
  <si>
    <t>OCT</t>
  </si>
  <si>
    <t>NOV</t>
  </si>
  <si>
    <t>DIC</t>
  </si>
  <si>
    <t>ENE</t>
  </si>
  <si>
    <t>FEB</t>
  </si>
  <si>
    <t>MAR</t>
  </si>
  <si>
    <t>ABR</t>
  </si>
  <si>
    <t>MAY</t>
  </si>
  <si>
    <t>JUN</t>
  </si>
  <si>
    <t>JUL</t>
  </si>
  <si>
    <t>AGO</t>
  </si>
  <si>
    <t xml:space="preserve"> </t>
  </si>
  <si>
    <t>SET</t>
  </si>
  <si>
    <t>Fuente: Banco Hipotecario del Uruguay (BHU).</t>
  </si>
  <si>
    <t>Instrucciones para la ACTUALIZACIÓN del Flujo de Fondos de la cooperativa</t>
  </si>
  <si>
    <t>La planilla está bloqueada y sólo permite el ingreso de datos en las celdas marcadas en color verde.</t>
  </si>
  <si>
    <t>Fecha de actualización</t>
  </si>
  <si>
    <t>Completar sólo las celdas marcadas en verde</t>
  </si>
  <si>
    <t>ESTA PESTAÑA DEBE COMPLETARSE EN PESOS URUGUAYOS</t>
  </si>
  <si>
    <t>ESTA PESTAÑA DEBE COMPLETARSE EN UNIDADES REAJUSTABLES</t>
  </si>
  <si>
    <t>Ajuste por diferencia de cotización UR</t>
  </si>
  <si>
    <t>Variación mensual (ingresos - egresos ) a cotiz. de cada mes</t>
  </si>
  <si>
    <t>Elementos de seguridad</t>
  </si>
  <si>
    <t>Unidad Reajustable</t>
  </si>
  <si>
    <t>Incorporar todas las cotizaciones de la UR hasta la fecha de presentación del flujo.</t>
  </si>
  <si>
    <t>FLUJO REAL</t>
  </si>
  <si>
    <t xml:space="preserve">En esta hoja se deben reflejar los ingresos y egresos efectivamente realizados en el período en que se está actualizando el flujo.  </t>
  </si>
  <si>
    <t>Completar campo a campo las fechas solicitadas para determinar el período de obra, flujo y actualización.  En todos los casos respetar el formato mes/año.</t>
  </si>
  <si>
    <t>Por ejemplo, para una obra que inició en enero de 2018 y se estima que finalizará en 24 meses, los gastos comienzan en el mismo mes que la obra y se estima que los pagos finalizarán un mes después de terminada la misma las fechas se muestran a continuación para la actualización al cierre del mes abril de 2018.</t>
  </si>
  <si>
    <r>
      <t xml:space="preserve">La moneda en que se expresen ingresos y egresos realizados debe ser </t>
    </r>
    <r>
      <rPr>
        <b/>
        <sz val="12"/>
        <color theme="1"/>
        <rFont val="Calibri"/>
        <family val="2"/>
        <scheme val="minor"/>
      </rPr>
      <t>pesos uruguayos</t>
    </r>
    <r>
      <rPr>
        <sz val="12"/>
        <color theme="1"/>
        <rFont val="Calibri"/>
        <family val="2"/>
        <scheme val="minor"/>
      </rPr>
      <t xml:space="preserve">. </t>
    </r>
  </si>
  <si>
    <t>Antes de abandonar esta pestaña asegurarse de visualizar cotización de la UR para todos los meses informados en el flujo.  Si faltara alguno se deberá ingresar el valor en la pestaña Unidad Reajustable (y luego verificar que se visualiza en la pestaña Flujo Real).</t>
  </si>
  <si>
    <t>FLUJO PROYECTADO</t>
  </si>
  <si>
    <r>
      <t xml:space="preserve">La proyección se expresa en </t>
    </r>
    <r>
      <rPr>
        <b/>
        <sz val="12"/>
        <color theme="1"/>
        <rFont val="Calibri"/>
        <family val="2"/>
        <scheme val="minor"/>
      </rPr>
      <t xml:space="preserve">Unidades Reajustables </t>
    </r>
    <r>
      <rPr>
        <sz val="12"/>
        <color theme="1"/>
        <rFont val="Calibri"/>
        <family val="2"/>
        <scheme val="minor"/>
      </rPr>
      <t xml:space="preserve">al igual que el flujo de la etapa de anteproyecto. </t>
    </r>
  </si>
  <si>
    <t xml:space="preserve">El flujo proyectado expone información para los meses posteriores al período actualizado. Debe tener en cuenta la información de los meses transcurridos de obra y replantear o ajustar la proyección original.  </t>
  </si>
  <si>
    <t>FLUJO COMPLETO ACTUALIZADO</t>
  </si>
  <si>
    <t xml:space="preserve">El plazo del “Flujo Completo Actualizado” se compone de los meses ya transcurridos (Flujo Real) y los meses que restan para terminar la obra y sus pagos (Flujo Proyectado).  </t>
  </si>
  <si>
    <t xml:space="preserve">Los meses reales están identificados con color salmón y surgen de convertir a Unidades Reajustables los valores de ingresos y egresos incorporados en pesos uruguayos en el Flujo Real, a la cotización de cada mes.  </t>
  </si>
  <si>
    <t>Los meses proyectados están identificados con color amarillo y se traen directamente de la pestaña Flujo Proyectado manteniendo su moneda (UR).</t>
  </si>
  <si>
    <t>En esta pestaña se incorpora una línea “Ajuste por diferencia de cotización U.R.”, que muestra la desvalorización que ha tenido el saldo mantenido en caja en pesos debido a la variación de la unidad reajustable.  Esta línea ajusta dicho valor a la cotización de la U.R. correspondiente al momento de la actualización.</t>
  </si>
  <si>
    <t>En esta pestaña se incorpora una serie de indicadores con el propósito de contribuir al seguimiento de la obra.</t>
  </si>
  <si>
    <t>NO DEBE INGRESAR DATOS EN EL FLUJO EN ESTA PESTAÑA, SE ACTUALIZA EN FORMA AUTOMÁTICA</t>
  </si>
  <si>
    <t>NO OLVIDAR COMPLETAR LOS INDICADORES DE AVANCE DE OBRA UBICADOS EN LAS CELDAS F74 Y F75.</t>
  </si>
  <si>
    <t>Esta pestaña se completa en forma automática a partir de las pestañas Flujo Real y Proyectado, no se deben ingresar datos en el flujo.  No olvidar completar los avances de obra en las celdas F74 Y F75 marcadas en color verde.</t>
  </si>
  <si>
    <t>Información real</t>
  </si>
  <si>
    <t>Información proyectada</t>
  </si>
  <si>
    <t>Saldo inicial del periodo proyectado</t>
  </si>
  <si>
    <t>Versión 1-abril 2018</t>
  </si>
  <si>
    <t>Esta planilla se debe utilizar para la presentación y actualización del Flujo de Fondos de la cooperativa.  Para la presentación del Flujo en la etapa de Proyecto Ejecutivo sólo se debe completar la pestaña FLUJO PROYECTADO.  Para las actualizaciones se deben completar además las pestañas FLUJO REAL y Unidad Reajustable.</t>
  </si>
  <si>
    <t>Nombre de la Cooperativa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</si>
</sst>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 _€_-;\-* #,##0\ _€_-;_-* &quot;-&quot;??\ _€_-;_-@_-"/>
    <numFmt numFmtId="166" formatCode="[$-C0A]mmmm\-yy;@"/>
    <numFmt numFmtId="167" formatCode="0_)"/>
    <numFmt numFmtId="168" formatCode="0.00000"/>
    <numFmt numFmtId="169" formatCode="_-[$€]* #,##0.00_-;\-[$€]* #,##0.0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00B0F0"/>
      <name val="Calibri"/>
      <family val="2"/>
      <scheme val="minor"/>
    </font>
    <font>
      <b/>
      <sz val="11"/>
      <color rgb="FFFF0000"/>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sz val="9"/>
      <color theme="1"/>
      <name val="Calibri"/>
      <family val="2"/>
      <scheme val="minor"/>
    </font>
    <font>
      <sz val="9"/>
      <color indexed="81"/>
      <name val="Tahoma"/>
      <family val="2"/>
    </font>
    <font>
      <b/>
      <sz val="14"/>
      <color theme="1"/>
      <name val="Calibri"/>
      <family val="2"/>
      <scheme val="minor"/>
    </font>
    <font>
      <sz val="10"/>
      <name val="Arial"/>
      <family val="2"/>
    </font>
    <font>
      <b/>
      <sz val="12"/>
      <name val="Arial"/>
      <family val="2"/>
    </font>
    <font>
      <sz val="9"/>
      <name val="Arial"/>
      <family val="2"/>
    </font>
    <font>
      <b/>
      <sz val="9"/>
      <color indexed="8"/>
      <name val="Arial"/>
      <family val="2"/>
    </font>
    <font>
      <b/>
      <sz val="12"/>
      <color indexed="8"/>
      <name val="Arial"/>
      <family val="2"/>
    </font>
    <font>
      <sz val="9"/>
      <color indexed="8"/>
      <name val="Arial"/>
      <family val="2"/>
    </font>
    <font>
      <b/>
      <sz val="9"/>
      <name val="Arial"/>
      <family val="2"/>
    </font>
    <font>
      <b/>
      <sz val="14"/>
      <color rgb="FF5AB8A6"/>
      <name val="Cambria"/>
      <family val="1"/>
    </font>
    <font>
      <sz val="11"/>
      <name val="Calibri"/>
      <family val="2"/>
      <scheme val="minor"/>
    </font>
    <font>
      <sz val="12"/>
      <color rgb="FFFF0000"/>
      <name val="Calibri"/>
      <family val="2"/>
      <scheme val="minor"/>
    </font>
    <font>
      <sz val="12"/>
      <name val="Calibri"/>
      <family val="2"/>
      <scheme val="minor"/>
    </font>
    <font>
      <b/>
      <sz val="12"/>
      <color rgb="FF5AB8A6"/>
      <name val="Cambria"/>
      <family val="1"/>
    </font>
    <font>
      <sz val="12"/>
      <color rgb="FF5AB8A6"/>
      <name val="Symbol"/>
      <family val="1"/>
      <charset val="2"/>
    </font>
    <font>
      <b/>
      <sz val="11"/>
      <name val="Calibri"/>
      <family val="2"/>
      <scheme val="minor"/>
    </font>
  </fonts>
  <fills count="14">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indexed="9"/>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169" fontId="11" fillId="0" borderId="0" applyFont="0" applyFill="0" applyBorder="0" applyAlignment="0" applyProtection="0"/>
  </cellStyleXfs>
  <cellXfs count="170">
    <xf numFmtId="0" fontId="0" fillId="0" borderId="0" xfId="0"/>
    <xf numFmtId="0" fontId="0" fillId="0" borderId="0" xfId="0" applyAlignment="1">
      <alignment vertical="center"/>
    </xf>
    <xf numFmtId="164" fontId="0" fillId="0" borderId="2" xfId="1" applyFont="1" applyBorder="1" applyAlignment="1">
      <alignment vertical="center"/>
    </xf>
    <xf numFmtId="0" fontId="0" fillId="0" borderId="2" xfId="0" applyBorder="1" applyAlignment="1">
      <alignment vertical="center"/>
    </xf>
    <xf numFmtId="0" fontId="3" fillId="0" borderId="2" xfId="0" applyFont="1" applyBorder="1" applyAlignment="1">
      <alignment vertical="center"/>
    </xf>
    <xf numFmtId="165" fontId="2" fillId="3" borderId="2" xfId="1" applyNumberFormat="1" applyFont="1" applyFill="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2" xfId="0" applyFill="1" applyBorder="1" applyAlignment="1">
      <alignment horizontal="left" vertical="center"/>
    </xf>
    <xf numFmtId="0" fontId="0" fillId="0" borderId="2" xfId="0" applyFill="1" applyBorder="1" applyAlignment="1">
      <alignment horizontal="left" vertical="center" wrapText="1"/>
    </xf>
    <xf numFmtId="0" fontId="0" fillId="0" borderId="2" xfId="0" applyBorder="1" applyAlignment="1">
      <alignment vertical="center" wrapText="1"/>
    </xf>
    <xf numFmtId="0" fontId="0" fillId="0" borderId="2" xfId="0" applyFill="1" applyBorder="1" applyAlignment="1">
      <alignment vertical="center"/>
    </xf>
    <xf numFmtId="164" fontId="0" fillId="0" borderId="2" xfId="1" applyFont="1" applyBorder="1" applyAlignment="1">
      <alignment horizontal="left" vertical="center"/>
    </xf>
    <xf numFmtId="0" fontId="0" fillId="0" borderId="0" xfId="0" applyFill="1" applyAlignment="1">
      <alignment vertical="center"/>
    </xf>
    <xf numFmtId="0" fontId="4" fillId="0" borderId="7" xfId="0" applyFont="1" applyFill="1" applyBorder="1" applyAlignment="1">
      <alignment vertical="center"/>
    </xf>
    <xf numFmtId="0" fontId="2" fillId="0" borderId="0" xfId="0" applyFont="1" applyFill="1" applyBorder="1" applyAlignment="1">
      <alignment vertical="center"/>
    </xf>
    <xf numFmtId="165" fontId="4" fillId="0" borderId="0" xfId="1" applyNumberFormat="1" applyFont="1" applyFill="1" applyBorder="1" applyAlignment="1">
      <alignment vertical="center"/>
    </xf>
    <xf numFmtId="14" fontId="0" fillId="0" borderId="0" xfId="0" applyNumberFormat="1"/>
    <xf numFmtId="0" fontId="0" fillId="0" borderId="0" xfId="0" applyAlignment="1">
      <alignment horizontal="right"/>
    </xf>
    <xf numFmtId="0" fontId="2" fillId="0" borderId="5" xfId="0" applyFont="1" applyBorder="1" applyAlignment="1">
      <alignment vertical="center"/>
    </xf>
    <xf numFmtId="0" fontId="2" fillId="0" borderId="6" xfId="0" applyFont="1" applyBorder="1" applyAlignment="1">
      <alignment vertical="center"/>
    </xf>
    <xf numFmtId="0" fontId="0" fillId="4" borderId="0" xfId="0" applyFill="1"/>
    <xf numFmtId="0" fontId="8" fillId="0" borderId="0" xfId="0" applyFont="1"/>
    <xf numFmtId="164" fontId="0" fillId="0" borderId="0" xfId="0" applyNumberFormat="1"/>
    <xf numFmtId="0" fontId="0" fillId="0" borderId="0" xfId="0" applyAlignment="1">
      <alignment horizontal="center" vertical="center"/>
    </xf>
    <xf numFmtId="164" fontId="8" fillId="0" borderId="0" xfId="0" applyNumberFormat="1" applyFont="1"/>
    <xf numFmtId="164" fontId="5" fillId="7" borderId="2" xfId="1" applyFont="1" applyFill="1" applyBorder="1" applyAlignment="1">
      <alignment horizontal="left" vertical="center"/>
    </xf>
    <xf numFmtId="0" fontId="0" fillId="7" borderId="2" xfId="0" applyFill="1" applyBorder="1" applyAlignment="1">
      <alignment horizontal="center" vertical="center"/>
    </xf>
    <xf numFmtId="0" fontId="2" fillId="7" borderId="2" xfId="0" applyFont="1" applyFill="1" applyBorder="1" applyAlignment="1">
      <alignment horizontal="center" vertical="center"/>
    </xf>
    <xf numFmtId="0" fontId="0" fillId="5" borderId="0" xfId="0" applyFill="1"/>
    <xf numFmtId="17" fontId="0" fillId="6" borderId="2" xfId="0" applyNumberFormat="1" applyFill="1" applyBorder="1" applyAlignment="1">
      <alignment horizontal="center" vertical="center"/>
    </xf>
    <xf numFmtId="164" fontId="0" fillId="4" borderId="0" xfId="0" applyNumberFormat="1" applyFill="1"/>
    <xf numFmtId="0" fontId="0" fillId="4" borderId="0" xfId="0" applyFill="1" applyAlignment="1">
      <alignment horizontal="right"/>
    </xf>
    <xf numFmtId="0" fontId="0" fillId="7" borderId="0" xfId="0" applyFill="1"/>
    <xf numFmtId="164" fontId="0" fillId="7" borderId="0" xfId="1" applyNumberFormat="1" applyFont="1" applyFill="1"/>
    <xf numFmtId="0" fontId="0" fillId="7" borderId="0" xfId="0" applyFill="1" applyAlignment="1">
      <alignment horizontal="right"/>
    </xf>
    <xf numFmtId="0" fontId="0" fillId="7" borderId="2" xfId="0" applyFill="1" applyBorder="1"/>
    <xf numFmtId="164" fontId="0" fillId="7" borderId="2" xfId="0" applyNumberFormat="1" applyFill="1" applyBorder="1"/>
    <xf numFmtId="0" fontId="4" fillId="7" borderId="2" xfId="0" applyFont="1" applyFill="1" applyBorder="1" applyAlignment="1">
      <alignment vertical="center"/>
    </xf>
    <xf numFmtId="0" fontId="2" fillId="7" borderId="2" xfId="0" applyFont="1" applyFill="1" applyBorder="1" applyAlignment="1">
      <alignment vertical="center"/>
    </xf>
    <xf numFmtId="9" fontId="0" fillId="9" borderId="0" xfId="2" applyFont="1" applyFill="1"/>
    <xf numFmtId="2" fontId="0" fillId="4" borderId="0" xfId="0" applyNumberFormat="1" applyFill="1"/>
    <xf numFmtId="0" fontId="0" fillId="4" borderId="0" xfId="0" applyFill="1" applyAlignment="1"/>
    <xf numFmtId="0" fontId="0" fillId="7" borderId="0" xfId="0" applyFill="1" applyAlignment="1">
      <alignment horizontal="right"/>
    </xf>
    <xf numFmtId="0" fontId="0" fillId="0" borderId="2" xfId="0" applyFill="1" applyBorder="1" applyAlignment="1">
      <alignment horizontal="left" vertical="center" wrapText="1"/>
    </xf>
    <xf numFmtId="164" fontId="0" fillId="0" borderId="2" xfId="1" applyFont="1" applyBorder="1" applyAlignment="1">
      <alignment horizontal="left" vertical="center"/>
    </xf>
    <xf numFmtId="0" fontId="0" fillId="0" borderId="0" xfId="0" applyAlignment="1">
      <alignment horizontal="right"/>
    </xf>
    <xf numFmtId="0" fontId="0" fillId="7" borderId="0" xfId="0" applyFill="1" applyAlignment="1">
      <alignment horizontal="center"/>
    </xf>
    <xf numFmtId="164" fontId="0" fillId="7" borderId="0" xfId="0" applyNumberFormat="1" applyFill="1" applyAlignment="1">
      <alignment horizontal="center"/>
    </xf>
    <xf numFmtId="164" fontId="0" fillId="7" borderId="2" xfId="1" applyFont="1" applyFill="1" applyBorder="1" applyAlignment="1">
      <alignment vertical="center"/>
    </xf>
    <xf numFmtId="164" fontId="2" fillId="0" borderId="6" xfId="1" applyNumberFormat="1" applyFont="1" applyBorder="1" applyAlignment="1">
      <alignment vertical="center"/>
    </xf>
    <xf numFmtId="164" fontId="4" fillId="0" borderId="0" xfId="1" applyNumberFormat="1" applyFont="1" applyFill="1" applyBorder="1" applyAlignment="1">
      <alignment vertical="center"/>
    </xf>
    <xf numFmtId="0" fontId="6" fillId="7" borderId="2" xfId="0" applyFont="1" applyFill="1" applyBorder="1" applyAlignment="1">
      <alignment horizontal="center" vertical="center"/>
    </xf>
    <xf numFmtId="165" fontId="2" fillId="7" borderId="2" xfId="0" applyNumberFormat="1" applyFont="1" applyFill="1" applyBorder="1" applyAlignment="1">
      <alignment vertical="center"/>
    </xf>
    <xf numFmtId="165" fontId="2" fillId="7" borderId="5" xfId="0" applyNumberFormat="1" applyFont="1" applyFill="1" applyBorder="1" applyAlignment="1">
      <alignment vertical="center"/>
    </xf>
    <xf numFmtId="164" fontId="0" fillId="5" borderId="2" xfId="1" applyFont="1" applyFill="1" applyBorder="1" applyAlignment="1" applyProtection="1">
      <alignment vertical="center"/>
      <protection locked="0"/>
    </xf>
    <xf numFmtId="165" fontId="0" fillId="5" borderId="2" xfId="1" applyNumberFormat="1" applyFont="1" applyFill="1" applyBorder="1" applyAlignment="1" applyProtection="1">
      <alignment vertical="center"/>
      <protection locked="0"/>
    </xf>
    <xf numFmtId="17" fontId="0" fillId="5" borderId="0" xfId="0" applyNumberFormat="1" applyFill="1" applyProtection="1">
      <protection locked="0"/>
    </xf>
    <xf numFmtId="0" fontId="2" fillId="7" borderId="8" xfId="0" applyFont="1" applyFill="1" applyBorder="1" applyAlignment="1">
      <alignment vertical="center"/>
    </xf>
    <xf numFmtId="0" fontId="2" fillId="7" borderId="5" xfId="0" applyFont="1" applyFill="1" applyBorder="1"/>
    <xf numFmtId="0" fontId="0" fillId="7" borderId="6" xfId="0" applyFill="1" applyBorder="1"/>
    <xf numFmtId="164" fontId="0" fillId="10" borderId="2" xfId="0" applyNumberFormat="1" applyFill="1" applyBorder="1" applyAlignment="1">
      <alignment horizontal="left" vertical="center"/>
    </xf>
    <xf numFmtId="9" fontId="0" fillId="5" borderId="0" xfId="0" applyNumberFormat="1" applyFill="1" applyProtection="1">
      <protection locked="0"/>
    </xf>
    <xf numFmtId="0" fontId="0" fillId="8" borderId="0" xfId="0" applyFill="1" applyBorder="1"/>
    <xf numFmtId="0" fontId="8" fillId="8" borderId="0" xfId="0" applyFont="1" applyFill="1" applyBorder="1"/>
    <xf numFmtId="0" fontId="0" fillId="8" borderId="0" xfId="0" applyFill="1" applyBorder="1" applyAlignment="1"/>
    <xf numFmtId="164" fontId="0" fillId="5" borderId="5" xfId="1" applyFont="1" applyFill="1" applyBorder="1" applyAlignment="1" applyProtection="1">
      <alignment vertical="center"/>
      <protection locked="0"/>
    </xf>
    <xf numFmtId="164" fontId="0" fillId="5" borderId="2" xfId="1" applyNumberFormat="1" applyFont="1" applyFill="1" applyBorder="1" applyAlignment="1" applyProtection="1">
      <alignment vertical="center"/>
      <protection locked="0"/>
    </xf>
    <xf numFmtId="164" fontId="0" fillId="5" borderId="5" xfId="1" applyNumberFormat="1" applyFont="1" applyFill="1" applyBorder="1" applyAlignment="1" applyProtection="1">
      <alignment vertical="center"/>
      <protection locked="0"/>
    </xf>
    <xf numFmtId="166" fontId="2" fillId="2" borderId="1" xfId="0" applyNumberFormat="1" applyFont="1" applyFill="1" applyBorder="1" applyAlignment="1">
      <alignment horizontal="center" vertical="center"/>
    </xf>
    <xf numFmtId="14" fontId="2" fillId="8" borderId="0" xfId="0" applyNumberFormat="1" applyFont="1" applyFill="1" applyBorder="1" applyAlignment="1">
      <alignment horizontal="center" vertical="center"/>
    </xf>
    <xf numFmtId="0" fontId="0" fillId="8" borderId="0" xfId="0" applyFill="1" applyBorder="1" applyProtection="1">
      <protection locked="0"/>
    </xf>
    <xf numFmtId="165" fontId="2" fillId="8" borderId="0" xfId="1" applyNumberFormat="1" applyFont="1" applyFill="1" applyBorder="1" applyAlignment="1">
      <alignment vertical="center"/>
    </xf>
    <xf numFmtId="165" fontId="2" fillId="8" borderId="0" xfId="0" applyNumberFormat="1" applyFont="1" applyFill="1" applyBorder="1" applyAlignment="1">
      <alignment vertical="center"/>
    </xf>
    <xf numFmtId="165" fontId="4" fillId="8" borderId="0" xfId="1" applyNumberFormat="1" applyFont="1" applyFill="1" applyBorder="1" applyAlignment="1">
      <alignment vertical="center"/>
    </xf>
    <xf numFmtId="0" fontId="0" fillId="8" borderId="0" xfId="0" applyFill="1"/>
    <xf numFmtId="0" fontId="8" fillId="8" borderId="0" xfId="0" applyFont="1" applyFill="1"/>
    <xf numFmtId="0" fontId="0" fillId="8" borderId="0" xfId="0" applyFill="1" applyAlignment="1"/>
    <xf numFmtId="0" fontId="12" fillId="11" borderId="0" xfId="3" applyFont="1" applyFill="1" applyAlignment="1" applyProtection="1"/>
    <xf numFmtId="0" fontId="13" fillId="11" borderId="0" xfId="3" applyFont="1" applyFill="1" applyAlignment="1"/>
    <xf numFmtId="0" fontId="14" fillId="11" borderId="0" xfId="3" applyFont="1" applyFill="1" applyAlignment="1"/>
    <xf numFmtId="0" fontId="15" fillId="11" borderId="0" xfId="3" applyFont="1" applyFill="1" applyAlignment="1"/>
    <xf numFmtId="0" fontId="14" fillId="11" borderId="0" xfId="3" applyFont="1" applyFill="1" applyAlignment="1">
      <alignment horizontal="left" vertical="center"/>
    </xf>
    <xf numFmtId="0" fontId="16" fillId="11" borderId="0" xfId="3" applyFont="1" applyFill="1" applyAlignment="1">
      <alignment horizontal="center" vertical="center"/>
    </xf>
    <xf numFmtId="167" fontId="14" fillId="11" borderId="0" xfId="3" applyNumberFormat="1" applyFont="1" applyFill="1" applyAlignment="1" applyProtection="1">
      <alignment horizontal="left" vertical="center"/>
    </xf>
    <xf numFmtId="167" fontId="14" fillId="11" borderId="0" xfId="3" applyNumberFormat="1" applyFont="1" applyFill="1" applyAlignment="1" applyProtection="1">
      <alignment horizontal="right" vertical="center"/>
    </xf>
    <xf numFmtId="167" fontId="14" fillId="8" borderId="0" xfId="3" applyNumberFormat="1" applyFont="1" applyFill="1" applyAlignment="1" applyProtection="1">
      <alignment horizontal="left" vertical="center"/>
    </xf>
    <xf numFmtId="167" fontId="14" fillId="12" borderId="0" xfId="3" applyNumberFormat="1" applyFont="1" applyFill="1" applyAlignment="1" applyProtection="1">
      <alignment horizontal="left" vertical="center"/>
    </xf>
    <xf numFmtId="0" fontId="13" fillId="12" borderId="0" xfId="3" applyFont="1" applyFill="1" applyAlignment="1"/>
    <xf numFmtId="0" fontId="17" fillId="8" borderId="0" xfId="3" applyFont="1" applyFill="1" applyAlignment="1" applyProtection="1">
      <alignment horizontal="left"/>
    </xf>
    <xf numFmtId="0" fontId="14" fillId="8" borderId="0" xfId="3" applyFont="1" applyFill="1" applyAlignment="1" applyProtection="1">
      <alignment horizontal="left"/>
    </xf>
    <xf numFmtId="168" fontId="13" fillId="12" borderId="0" xfId="3" applyNumberFormat="1" applyFont="1" applyFill="1" applyAlignment="1"/>
    <xf numFmtId="0" fontId="13" fillId="0" borderId="0" xfId="3" applyFont="1" applyFill="1" applyAlignment="1"/>
    <xf numFmtId="0" fontId="17" fillId="8" borderId="0" xfId="3" applyFont="1" applyFill="1" applyAlignment="1">
      <alignment horizontal="left"/>
    </xf>
    <xf numFmtId="0" fontId="13" fillId="0" borderId="0" xfId="3" applyFont="1" applyAlignment="1"/>
    <xf numFmtId="169" fontId="17" fillId="8" borderId="0" xfId="4" applyFont="1" applyFill="1" applyAlignment="1">
      <alignment horizontal="left"/>
    </xf>
    <xf numFmtId="2" fontId="13" fillId="12" borderId="0" xfId="3" applyNumberFormat="1" applyFont="1" applyFill="1" applyAlignment="1">
      <alignment horizontal="right"/>
    </xf>
    <xf numFmtId="2" fontId="13" fillId="12" borderId="0" xfId="3" applyNumberFormat="1" applyFont="1" applyFill="1" applyAlignment="1" applyProtection="1">
      <alignment horizontal="right"/>
    </xf>
    <xf numFmtId="2" fontId="13" fillId="12" borderId="0" xfId="3" applyNumberFormat="1" applyFont="1" applyFill="1" applyBorder="1" applyAlignment="1">
      <alignment horizontal="right"/>
    </xf>
    <xf numFmtId="0" fontId="13" fillId="8" borderId="0" xfId="3" applyFont="1" applyFill="1" applyAlignment="1">
      <alignment horizontal="left"/>
    </xf>
    <xf numFmtId="0" fontId="13" fillId="8" borderId="0" xfId="3" applyFont="1" applyFill="1" applyAlignment="1"/>
    <xf numFmtId="0" fontId="14" fillId="8" borderId="0" xfId="3" applyFont="1" applyFill="1" applyAlignment="1">
      <alignment horizontal="left" vertical="center"/>
    </xf>
    <xf numFmtId="4" fontId="13" fillId="12" borderId="0" xfId="3" applyNumberFormat="1" applyFont="1" applyFill="1" applyAlignment="1">
      <alignment horizontal="right"/>
    </xf>
    <xf numFmtId="0" fontId="17" fillId="0" borderId="0" xfId="3" applyFont="1" applyFill="1" applyAlignment="1">
      <alignment horizontal="left"/>
    </xf>
    <xf numFmtId="17" fontId="13" fillId="0" borderId="0" xfId="3" applyNumberFormat="1" applyFont="1" applyFill="1" applyAlignment="1"/>
    <xf numFmtId="0" fontId="0" fillId="0" borderId="0" xfId="0" applyAlignment="1">
      <alignment horizontal="right"/>
    </xf>
    <xf numFmtId="4" fontId="13" fillId="5" borderId="0" xfId="3" applyNumberFormat="1" applyFont="1" applyFill="1" applyAlignment="1" applyProtection="1">
      <alignment horizontal="right"/>
      <protection locked="0"/>
    </xf>
    <xf numFmtId="0" fontId="6" fillId="0" borderId="0" xfId="0" applyFont="1"/>
    <xf numFmtId="0" fontId="7" fillId="0" borderId="0" xfId="0" applyFont="1"/>
    <xf numFmtId="0" fontId="5" fillId="7" borderId="2" xfId="0" applyFont="1" applyFill="1" applyBorder="1" applyAlignment="1">
      <alignment vertical="center"/>
    </xf>
    <xf numFmtId="0" fontId="20" fillId="7" borderId="2" xfId="0" applyFont="1" applyFill="1" applyBorder="1" applyAlignment="1">
      <alignment horizontal="center" vertical="center"/>
    </xf>
    <xf numFmtId="40" fontId="21" fillId="7" borderId="2" xfId="0" applyNumberFormat="1" applyFont="1" applyFill="1" applyBorder="1" applyAlignment="1">
      <alignment vertical="center"/>
    </xf>
    <xf numFmtId="164" fontId="21" fillId="7" borderId="2" xfId="1" applyFont="1" applyFill="1" applyBorder="1" applyAlignment="1">
      <alignment horizontal="left" vertical="center"/>
    </xf>
    <xf numFmtId="164" fontId="19" fillId="7" borderId="2" xfId="1" applyNumberFormat="1" applyFont="1" applyFill="1" applyBorder="1"/>
    <xf numFmtId="164" fontId="19" fillId="7" borderId="2" xfId="1" applyNumberFormat="1" applyFont="1" applyFill="1" applyBorder="1" applyAlignment="1">
      <alignment vertical="center"/>
    </xf>
    <xf numFmtId="0" fontId="0" fillId="10" borderId="2" xfId="0" applyFill="1" applyBorder="1" applyAlignment="1">
      <alignment horizontal="center" vertical="center"/>
    </xf>
    <xf numFmtId="166" fontId="2" fillId="2" borderId="2" xfId="0" applyNumberFormat="1" applyFont="1" applyFill="1" applyBorder="1" applyAlignment="1">
      <alignment horizontal="center" vertical="center"/>
    </xf>
    <xf numFmtId="0" fontId="0" fillId="5" borderId="2" xfId="0" applyFill="1" applyBorder="1" applyProtection="1">
      <protection locked="0"/>
    </xf>
    <xf numFmtId="164" fontId="0" fillId="10" borderId="2" xfId="1" applyFont="1" applyFill="1" applyBorder="1"/>
    <xf numFmtId="0" fontId="0" fillId="0" borderId="5" xfId="0" applyFill="1" applyBorder="1" applyAlignment="1">
      <alignment horizontal="left" vertical="center"/>
    </xf>
    <xf numFmtId="0" fontId="0" fillId="0" borderId="5" xfId="0" applyBorder="1" applyAlignment="1">
      <alignment vertical="center"/>
    </xf>
    <xf numFmtId="0" fontId="0" fillId="0" borderId="5" xfId="0" applyBorder="1" applyAlignment="1">
      <alignment vertical="center" wrapText="1"/>
    </xf>
    <xf numFmtId="0" fontId="0" fillId="0" borderId="5" xfId="0" applyFill="1" applyBorder="1" applyAlignment="1">
      <alignment vertical="center"/>
    </xf>
    <xf numFmtId="164" fontId="0" fillId="0" borderId="5" xfId="1" applyFont="1" applyBorder="1" applyAlignment="1">
      <alignment vertical="center"/>
    </xf>
    <xf numFmtId="164" fontId="0" fillId="0" borderId="5" xfId="1" applyFont="1" applyBorder="1" applyAlignment="1">
      <alignment horizontal="left" vertical="center"/>
    </xf>
    <xf numFmtId="0" fontId="2" fillId="7" borderId="5" xfId="0" applyFont="1" applyFill="1" applyBorder="1" applyAlignment="1">
      <alignment vertical="center"/>
    </xf>
    <xf numFmtId="0" fontId="0" fillId="7" borderId="8" xfId="0" applyFill="1" applyBorder="1"/>
    <xf numFmtId="0" fontId="0" fillId="8" borderId="0" xfId="0" applyFill="1" applyAlignment="1">
      <alignment vertical="center"/>
    </xf>
    <xf numFmtId="0" fontId="22" fillId="0" borderId="0" xfId="0" applyFont="1" applyAlignment="1">
      <alignment vertical="center"/>
    </xf>
    <xf numFmtId="0" fontId="5" fillId="0" borderId="0" xfId="0" applyFont="1" applyAlignment="1">
      <alignment vertical="center"/>
    </xf>
    <xf numFmtId="0" fontId="5" fillId="0" borderId="0" xfId="0" applyFont="1" applyAlignment="1"/>
    <xf numFmtId="0" fontId="5" fillId="5" borderId="0" xfId="0" applyFont="1" applyFill="1" applyAlignment="1"/>
    <xf numFmtId="0" fontId="5" fillId="0" borderId="0" xfId="0" applyFont="1" applyAlignment="1">
      <alignment horizontal="left" vertical="center" wrapText="1"/>
    </xf>
    <xf numFmtId="0" fontId="0" fillId="0" borderId="0" xfId="0" applyAlignment="1"/>
    <xf numFmtId="0" fontId="23" fillId="0" borderId="0" xfId="0" applyFont="1" applyAlignment="1">
      <alignment horizontal="justify" vertical="center"/>
    </xf>
    <xf numFmtId="0" fontId="5" fillId="13" borderId="0" xfId="0" applyFont="1" applyFill="1" applyAlignment="1"/>
    <xf numFmtId="0" fontId="5" fillId="4" borderId="0" xfId="0" applyFont="1" applyFill="1" applyAlignment="1"/>
    <xf numFmtId="0" fontId="5" fillId="10" borderId="0" xfId="0" applyFont="1" applyFill="1" applyAlignment="1">
      <alignment vertical="center"/>
    </xf>
    <xf numFmtId="0" fontId="0" fillId="10" borderId="0" xfId="0" applyFill="1" applyAlignment="1">
      <alignment vertical="center"/>
    </xf>
    <xf numFmtId="0" fontId="0" fillId="10" borderId="0" xfId="0" applyFill="1" applyAlignment="1">
      <alignment horizontal="right" vertical="center"/>
    </xf>
    <xf numFmtId="164" fontId="24" fillId="7" borderId="2" xfId="1" applyNumberFormat="1" applyFont="1" applyFill="1" applyBorder="1" applyAlignment="1">
      <alignment vertical="center"/>
    </xf>
    <xf numFmtId="164" fontId="24" fillId="7" borderId="5" xfId="1" applyNumberFormat="1" applyFont="1" applyFill="1" applyBorder="1" applyAlignment="1">
      <alignment vertical="center"/>
    </xf>
    <xf numFmtId="164" fontId="19" fillId="7" borderId="2" xfId="0" applyNumberFormat="1" applyFont="1" applyFill="1" applyBorder="1"/>
    <xf numFmtId="164" fontId="0" fillId="0" borderId="0" xfId="1" applyFont="1"/>
    <xf numFmtId="0" fontId="0" fillId="0" borderId="0" xfId="0" applyAlignment="1">
      <alignment horizontal="right"/>
    </xf>
    <xf numFmtId="9" fontId="0" fillId="7" borderId="0" xfId="2" applyFont="1" applyFill="1" applyAlignment="1">
      <alignment horizontal="center"/>
    </xf>
    <xf numFmtId="9" fontId="0" fillId="5" borderId="0" xfId="2" applyFont="1" applyFill="1" applyProtection="1">
      <protection locked="0"/>
    </xf>
    <xf numFmtId="9" fontId="0" fillId="7" borderId="0" xfId="2" applyFont="1" applyFill="1"/>
    <xf numFmtId="0" fontId="13" fillId="5" borderId="0" xfId="3" applyFont="1" applyFill="1" applyAlignment="1" applyProtection="1">
      <protection locked="0"/>
    </xf>
    <xf numFmtId="14" fontId="13" fillId="0" borderId="0" xfId="3" applyNumberFormat="1" applyFont="1" applyAlignment="1"/>
    <xf numFmtId="0" fontId="5" fillId="0" borderId="0" xfId="0" applyFont="1" applyAlignment="1">
      <alignment horizontal="left" vertical="center" wrapText="1"/>
    </xf>
    <xf numFmtId="0" fontId="18" fillId="0" borderId="0" xfId="0" applyFont="1" applyAlignment="1">
      <alignment horizontal="center" vertical="center" wrapText="1"/>
    </xf>
    <xf numFmtId="0" fontId="4" fillId="0" borderId="7" xfId="0" applyFont="1" applyBorder="1" applyAlignment="1">
      <alignment horizontal="center" vertical="center" textRotation="90"/>
    </xf>
    <xf numFmtId="0" fontId="4" fillId="0" borderId="0" xfId="0" applyFont="1" applyBorder="1" applyAlignment="1">
      <alignment horizontal="center" vertical="center" textRotation="90"/>
    </xf>
    <xf numFmtId="0" fontId="0" fillId="0" borderId="2" xfId="0" applyFill="1" applyBorder="1" applyAlignment="1">
      <alignment horizontal="left" vertical="center" wrapText="1"/>
    </xf>
    <xf numFmtId="164" fontId="0" fillId="0" borderId="2" xfId="1" applyFont="1" applyBorder="1" applyAlignment="1">
      <alignment horizontal="left" vertical="center"/>
    </xf>
    <xf numFmtId="0" fontId="3" fillId="0" borderId="1" xfId="0" applyFont="1" applyBorder="1" applyAlignment="1">
      <alignment horizontal="center" vertical="center" textRotation="90"/>
    </xf>
    <xf numFmtId="0" fontId="3" fillId="0" borderId="3" xfId="0" applyFont="1" applyBorder="1" applyAlignment="1">
      <alignment horizontal="center" vertical="center" textRotation="90"/>
    </xf>
    <xf numFmtId="0" fontId="3" fillId="0" borderId="4" xfId="0" applyFont="1" applyBorder="1" applyAlignment="1">
      <alignment horizontal="center" vertical="center" textRotation="90"/>
    </xf>
    <xf numFmtId="164" fontId="5" fillId="0" borderId="2" xfId="1" applyFont="1" applyBorder="1" applyAlignment="1">
      <alignment horizontal="left" vertical="center"/>
    </xf>
    <xf numFmtId="164" fontId="5" fillId="0" borderId="5" xfId="1" applyFont="1" applyBorder="1" applyAlignment="1">
      <alignment horizontal="left" vertical="center"/>
    </xf>
    <xf numFmtId="164" fontId="5" fillId="0" borderId="6" xfId="1" applyFont="1" applyBorder="1" applyAlignment="1">
      <alignment horizontal="left" vertical="center"/>
    </xf>
    <xf numFmtId="0" fontId="0" fillId="8" borderId="0" xfId="0" applyFill="1" applyAlignment="1">
      <alignment horizontal="right"/>
    </xf>
    <xf numFmtId="0" fontId="0" fillId="0" borderId="0" xfId="0" applyAlignment="1">
      <alignment horizontal="right"/>
    </xf>
    <xf numFmtId="0" fontId="3" fillId="7" borderId="5" xfId="0" applyFont="1" applyFill="1" applyBorder="1" applyAlignment="1">
      <alignment horizontal="left" vertical="center"/>
    </xf>
    <xf numFmtId="0" fontId="3" fillId="7" borderId="8" xfId="0" applyFont="1" applyFill="1" applyBorder="1" applyAlignment="1">
      <alignment horizontal="left" vertical="center"/>
    </xf>
    <xf numFmtId="0" fontId="0" fillId="0" borderId="0" xfId="0" applyFont="1" applyAlignment="1">
      <alignment horizontal="right"/>
    </xf>
    <xf numFmtId="0" fontId="10" fillId="7" borderId="0" xfId="0" applyFont="1" applyFill="1" applyAlignment="1">
      <alignment horizontal="center"/>
    </xf>
    <xf numFmtId="0" fontId="0" fillId="7" borderId="0" xfId="0" applyFill="1" applyAlignment="1">
      <alignment horizontal="right"/>
    </xf>
    <xf numFmtId="0" fontId="7" fillId="7" borderId="2" xfId="0" applyFont="1" applyFill="1" applyBorder="1" applyAlignment="1">
      <alignment horizontal="left" vertical="center"/>
    </xf>
  </cellXfs>
  <cellStyles count="5">
    <cellStyle name="Euro" xfId="4"/>
    <cellStyle name="Millares" xfId="1" builtinId="3"/>
    <cellStyle name="Normal" xfId="0" builtinId="0"/>
    <cellStyle name="Normal 2" xfId="3"/>
    <cellStyle name="Porcentaje" xfId="2" builtinId="5"/>
  </cellStyles>
  <dxfs count="11">
    <dxf>
      <font>
        <color auto="1"/>
      </font>
      <fill>
        <patternFill>
          <bgColor theme="5" tint="0.79998168889431442"/>
        </patternFill>
      </fill>
    </dxf>
    <dxf>
      <fill>
        <patternFill>
          <bgColor theme="7" tint="0.79998168889431442"/>
        </patternFill>
      </fill>
    </dxf>
    <dxf>
      <font>
        <color auto="1"/>
      </font>
      <fill>
        <patternFill>
          <bgColor theme="5" tint="0.79998168889431442"/>
        </patternFill>
      </fill>
    </dxf>
    <dxf>
      <fill>
        <patternFill>
          <bgColor theme="7" tint="0.79998168889431442"/>
        </patternFill>
      </fill>
    </dxf>
    <dxf>
      <fill>
        <patternFill>
          <bgColor theme="9" tint="0.79998168889431442"/>
        </patternFill>
      </fill>
    </dxf>
    <dxf>
      <font>
        <color rgb="FF9C0006"/>
      </font>
      <fill>
        <patternFill>
          <bgColor rgb="FFFFC7CE"/>
        </patternFill>
      </fill>
    </dxf>
    <dxf>
      <font>
        <color rgb="FFFF0000"/>
      </font>
      <fill>
        <patternFill>
          <bgColor rgb="FFFFCCCC"/>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FF0000"/>
      </font>
      <fill>
        <patternFill>
          <bgColor rgb="FFFFCCFF"/>
        </patternFill>
      </fill>
    </dxf>
  </dxfs>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737870</xdr:colOff>
      <xdr:row>1</xdr:row>
      <xdr:rowOff>309245</xdr:rowOff>
    </xdr:to>
    <xdr:pic>
      <xdr:nvPicPr>
        <xdr:cNvPr id="4"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402" t="27779" r="18166" b="38886"/>
        <a:stretch/>
      </xdr:blipFill>
      <xdr:spPr bwMode="auto">
        <a:xfrm>
          <a:off x="0" y="0"/>
          <a:ext cx="1499870" cy="50927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0"/>
  <sheetViews>
    <sheetView showGridLines="0" topLeftCell="A7" zoomScale="140" zoomScaleNormal="140" workbookViewId="0">
      <selection activeCell="A7" sqref="A7"/>
    </sheetView>
  </sheetViews>
  <sheetFormatPr baseColWidth="10" defaultRowHeight="15.75" x14ac:dyDescent="0.25"/>
  <cols>
    <col min="1" max="8" width="11.42578125" style="130"/>
  </cols>
  <sheetData>
    <row r="2" spans="1:8" ht="30" customHeight="1" x14ac:dyDescent="0.25"/>
    <row r="3" spans="1:8" x14ac:dyDescent="0.25">
      <c r="A3" s="151" t="s">
        <v>94</v>
      </c>
      <c r="B3" s="151"/>
      <c r="C3" s="151"/>
      <c r="D3" s="151"/>
      <c r="E3" s="151"/>
      <c r="F3" s="151"/>
      <c r="G3" s="151"/>
    </row>
    <row r="4" spans="1:8" ht="33" customHeight="1" x14ac:dyDescent="0.25">
      <c r="A4" s="151"/>
      <c r="B4" s="151"/>
      <c r="C4" s="151"/>
      <c r="D4" s="151"/>
      <c r="E4" s="151"/>
      <c r="F4" s="151"/>
      <c r="G4" s="151"/>
    </row>
    <row r="5" spans="1:8" ht="30" customHeight="1" x14ac:dyDescent="0.25"/>
    <row r="6" spans="1:8" ht="69.75" customHeight="1" x14ac:dyDescent="0.25">
      <c r="A6" s="150" t="s">
        <v>127</v>
      </c>
      <c r="B6" s="150"/>
      <c r="C6" s="150"/>
      <c r="D6" s="150"/>
      <c r="E6" s="150"/>
      <c r="F6" s="150"/>
      <c r="G6" s="150"/>
    </row>
    <row r="7" spans="1:8" ht="9.9499999999999993" customHeight="1" x14ac:dyDescent="0.25"/>
    <row r="8" spans="1:8" ht="30" customHeight="1" x14ac:dyDescent="0.25">
      <c r="A8" s="150" t="s">
        <v>95</v>
      </c>
      <c r="B8" s="150"/>
      <c r="C8" s="150"/>
      <c r="D8" s="150"/>
      <c r="E8" s="150"/>
      <c r="F8" s="150"/>
      <c r="G8" s="150"/>
      <c r="H8" s="132"/>
    </row>
    <row r="9" spans="1:8" ht="9.9499999999999993" customHeight="1" x14ac:dyDescent="0.25"/>
    <row r="10" spans="1:8" ht="30" customHeight="1" x14ac:dyDescent="0.25">
      <c r="B10" s="131"/>
      <c r="C10" s="129" t="s">
        <v>49</v>
      </c>
    </row>
    <row r="11" spans="1:8" ht="9.9499999999999993" customHeight="1" x14ac:dyDescent="0.25"/>
    <row r="12" spans="1:8" ht="30" customHeight="1" x14ac:dyDescent="0.25">
      <c r="A12" s="128" t="s">
        <v>103</v>
      </c>
    </row>
    <row r="13" spans="1:8" ht="30" customHeight="1" x14ac:dyDescent="0.25">
      <c r="A13" s="150" t="s">
        <v>104</v>
      </c>
      <c r="B13" s="150"/>
      <c r="C13" s="150"/>
      <c r="D13" s="150"/>
      <c r="E13" s="150"/>
      <c r="F13" s="150"/>
      <c r="G13" s="150"/>
    </row>
    <row r="14" spans="1:8" ht="9.9499999999999993" customHeight="1" x14ac:dyDescent="0.25"/>
    <row r="15" spans="1:8" ht="30" customHeight="1" x14ac:dyDescent="0.25">
      <c r="A15" s="128" t="s">
        <v>105</v>
      </c>
    </row>
    <row r="16" spans="1:8" ht="9.9499999999999993" customHeight="1" x14ac:dyDescent="0.25"/>
    <row r="17" spans="1:7" ht="30" customHeight="1" x14ac:dyDescent="0.25">
      <c r="A17" s="150" t="s">
        <v>106</v>
      </c>
      <c r="B17" s="150"/>
      <c r="C17" s="150"/>
      <c r="D17" s="150"/>
      <c r="E17" s="150"/>
      <c r="F17" s="150"/>
      <c r="G17" s="150"/>
    </row>
    <row r="18" spans="1:7" ht="9.9499999999999993" customHeight="1" x14ac:dyDescent="0.25"/>
    <row r="19" spans="1:7" ht="30" customHeight="1" x14ac:dyDescent="0.25">
      <c r="A19" s="150" t="s">
        <v>107</v>
      </c>
      <c r="B19" s="150"/>
      <c r="C19" s="150"/>
      <c r="D19" s="150"/>
      <c r="E19" s="150"/>
      <c r="F19" s="150"/>
      <c r="G19" s="150"/>
    </row>
    <row r="20" spans="1:7" ht="15" customHeight="1" x14ac:dyDescent="0.25"/>
    <row r="21" spans="1:7" ht="61.5" customHeight="1" x14ac:dyDescent="0.25">
      <c r="A21" s="150" t="s">
        <v>108</v>
      </c>
      <c r="B21" s="150"/>
      <c r="C21" s="150"/>
      <c r="D21" s="150"/>
      <c r="E21" s="150"/>
      <c r="F21" s="150"/>
      <c r="G21" s="150"/>
    </row>
    <row r="22" spans="1:7" ht="15" customHeight="1" x14ac:dyDescent="0.25"/>
    <row r="23" spans="1:7" ht="15" customHeight="1" x14ac:dyDescent="0.25">
      <c r="B23" s="133"/>
      <c r="C23" s="105" t="s">
        <v>96</v>
      </c>
      <c r="D23" s="57">
        <v>43191</v>
      </c>
    </row>
    <row r="24" spans="1:7" ht="15" customHeight="1" x14ac:dyDescent="0.25">
      <c r="B24" s="105"/>
      <c r="D24"/>
    </row>
    <row r="25" spans="1:7" ht="15" customHeight="1" x14ac:dyDescent="0.25">
      <c r="B25" s="133"/>
      <c r="C25" s="105" t="s">
        <v>37</v>
      </c>
      <c r="D25" s="57">
        <v>43101</v>
      </c>
    </row>
    <row r="26" spans="1:7" ht="15" customHeight="1" x14ac:dyDescent="0.25">
      <c r="B26" s="133"/>
      <c r="C26" s="105" t="s">
        <v>38</v>
      </c>
      <c r="D26" s="57">
        <v>43831</v>
      </c>
    </row>
    <row r="27" spans="1:7" ht="15" customHeight="1" x14ac:dyDescent="0.25">
      <c r="B27" s="133"/>
      <c r="C27" s="105" t="s">
        <v>39</v>
      </c>
      <c r="D27" s="57">
        <v>43101</v>
      </c>
    </row>
    <row r="28" spans="1:7" ht="15" customHeight="1" x14ac:dyDescent="0.25">
      <c r="B28" s="133"/>
      <c r="C28" s="105" t="s">
        <v>40</v>
      </c>
      <c r="D28" s="57">
        <v>43862</v>
      </c>
    </row>
    <row r="29" spans="1:7" ht="15" customHeight="1" x14ac:dyDescent="0.25"/>
    <row r="30" spans="1:7" ht="30" customHeight="1" x14ac:dyDescent="0.25">
      <c r="A30" s="150" t="s">
        <v>109</v>
      </c>
      <c r="B30" s="150"/>
      <c r="C30" s="150"/>
      <c r="D30" s="150"/>
      <c r="E30" s="150"/>
      <c r="F30" s="150"/>
      <c r="G30" s="150"/>
    </row>
    <row r="31" spans="1:7" ht="9.9499999999999993" customHeight="1" x14ac:dyDescent="0.25">
      <c r="A31" s="132"/>
      <c r="B31" s="132"/>
      <c r="C31" s="132"/>
      <c r="D31" s="132"/>
      <c r="E31" s="132"/>
      <c r="F31" s="132"/>
      <c r="G31" s="132"/>
    </row>
    <row r="32" spans="1:7" ht="73.5" customHeight="1" x14ac:dyDescent="0.25">
      <c r="A32" s="150" t="s">
        <v>110</v>
      </c>
      <c r="B32" s="150"/>
      <c r="C32" s="150"/>
      <c r="D32" s="150"/>
      <c r="E32" s="150"/>
      <c r="F32" s="150"/>
      <c r="G32" s="150"/>
    </row>
    <row r="33" spans="1:7" ht="9.9499999999999993" customHeight="1" x14ac:dyDescent="0.25">
      <c r="A33" s="134"/>
    </row>
    <row r="34" spans="1:7" ht="30" customHeight="1" x14ac:dyDescent="0.25">
      <c r="A34" s="128" t="s">
        <v>111</v>
      </c>
    </row>
    <row r="35" spans="1:7" ht="9.9499999999999993" customHeight="1" x14ac:dyDescent="0.25">
      <c r="A35" s="128"/>
    </row>
    <row r="36" spans="1:7" ht="51" customHeight="1" x14ac:dyDescent="0.25">
      <c r="A36" s="150" t="s">
        <v>113</v>
      </c>
      <c r="B36" s="150"/>
      <c r="C36" s="150"/>
      <c r="D36" s="150"/>
      <c r="E36" s="150"/>
      <c r="F36" s="150"/>
      <c r="G36" s="150"/>
    </row>
    <row r="37" spans="1:7" ht="9.9499999999999993" customHeight="1" x14ac:dyDescent="0.25"/>
    <row r="38" spans="1:7" ht="30" customHeight="1" x14ac:dyDescent="0.25">
      <c r="A38" s="150" t="s">
        <v>112</v>
      </c>
      <c r="B38" s="150"/>
      <c r="C38" s="150"/>
      <c r="D38" s="150"/>
      <c r="E38" s="150"/>
      <c r="F38" s="150"/>
      <c r="G38" s="150"/>
    </row>
    <row r="39" spans="1:7" ht="9.9499999999999993" customHeight="1" x14ac:dyDescent="0.25"/>
    <row r="40" spans="1:7" ht="30" customHeight="1" x14ac:dyDescent="0.25">
      <c r="A40" s="128" t="s">
        <v>114</v>
      </c>
    </row>
    <row r="41" spans="1:7" ht="9.9499999999999993" customHeight="1" x14ac:dyDescent="0.25"/>
    <row r="42" spans="1:7" ht="49.5" customHeight="1" x14ac:dyDescent="0.25">
      <c r="A42" s="150" t="s">
        <v>122</v>
      </c>
      <c r="B42" s="150"/>
      <c r="C42" s="150"/>
      <c r="D42" s="150"/>
      <c r="E42" s="150"/>
      <c r="F42" s="150"/>
      <c r="G42" s="150"/>
    </row>
    <row r="43" spans="1:7" ht="9.9499999999999993" customHeight="1" x14ac:dyDescent="0.25"/>
    <row r="44" spans="1:7" ht="30" customHeight="1" x14ac:dyDescent="0.25">
      <c r="A44" s="137"/>
      <c r="B44" s="138"/>
      <c r="C44" s="138"/>
      <c r="D44" s="137"/>
      <c r="E44" s="139" t="s">
        <v>66</v>
      </c>
      <c r="F44" s="62"/>
      <c r="G44" s="132"/>
    </row>
    <row r="45" spans="1:7" ht="30" customHeight="1" x14ac:dyDescent="0.25">
      <c r="A45" s="137"/>
      <c r="B45" s="138"/>
      <c r="C45" s="138"/>
      <c r="D45" s="137"/>
      <c r="E45" s="139" t="s">
        <v>67</v>
      </c>
      <c r="F45" s="62"/>
      <c r="G45" s="132"/>
    </row>
    <row r="46" spans="1:7" ht="9.9499999999999993" customHeight="1" x14ac:dyDescent="0.25"/>
    <row r="47" spans="1:7" ht="30" customHeight="1" x14ac:dyDescent="0.25">
      <c r="A47" s="150" t="s">
        <v>115</v>
      </c>
      <c r="B47" s="150"/>
      <c r="C47" s="150"/>
      <c r="D47" s="150"/>
      <c r="E47" s="150"/>
      <c r="F47" s="150"/>
      <c r="G47" s="150"/>
    </row>
    <row r="48" spans="1:7" ht="9.9499999999999993" customHeight="1" x14ac:dyDescent="0.25">
      <c r="A48" s="132"/>
      <c r="B48" s="132"/>
      <c r="C48" s="132"/>
      <c r="D48" s="132"/>
      <c r="E48" s="132"/>
      <c r="F48" s="132"/>
      <c r="G48" s="132"/>
    </row>
    <row r="49" spans="1:7" ht="30" customHeight="1" x14ac:dyDescent="0.25">
      <c r="A49" s="150" t="s">
        <v>116</v>
      </c>
      <c r="B49" s="150"/>
      <c r="C49" s="150"/>
      <c r="D49" s="150"/>
      <c r="E49" s="150"/>
      <c r="F49" s="150"/>
      <c r="G49" s="150"/>
    </row>
    <row r="50" spans="1:7" ht="9.9499999999999993" customHeight="1" x14ac:dyDescent="0.25">
      <c r="A50" s="132"/>
      <c r="B50" s="132"/>
      <c r="C50" s="132"/>
      <c r="D50" s="132"/>
      <c r="E50" s="132"/>
      <c r="F50" s="132"/>
      <c r="G50" s="132"/>
    </row>
    <row r="51" spans="1:7" ht="30" customHeight="1" x14ac:dyDescent="0.25">
      <c r="A51" s="135"/>
      <c r="B51" s="129" t="s">
        <v>123</v>
      </c>
      <c r="D51" s="136"/>
      <c r="E51" s="129" t="s">
        <v>124</v>
      </c>
    </row>
    <row r="52" spans="1:7" ht="9.9499999999999993" customHeight="1" x14ac:dyDescent="0.25">
      <c r="A52" s="132"/>
      <c r="B52" s="132"/>
      <c r="C52" s="132"/>
      <c r="D52" s="132"/>
      <c r="E52" s="132"/>
      <c r="F52" s="132"/>
      <c r="G52" s="132"/>
    </row>
    <row r="53" spans="1:7" ht="30" customHeight="1" x14ac:dyDescent="0.25">
      <c r="A53" s="150" t="s">
        <v>117</v>
      </c>
      <c r="B53" s="150"/>
      <c r="C53" s="150"/>
      <c r="D53" s="150"/>
      <c r="E53" s="150"/>
      <c r="F53" s="150"/>
      <c r="G53" s="150"/>
    </row>
    <row r="54" spans="1:7" ht="9.9499999999999993" customHeight="1" x14ac:dyDescent="0.25">
      <c r="A54" s="132"/>
      <c r="B54" s="132"/>
      <c r="C54" s="132"/>
      <c r="D54" s="132"/>
      <c r="E54" s="132"/>
      <c r="F54" s="132"/>
      <c r="G54" s="132"/>
    </row>
    <row r="55" spans="1:7" ht="67.5" customHeight="1" x14ac:dyDescent="0.25">
      <c r="A55" s="150" t="s">
        <v>118</v>
      </c>
      <c r="B55" s="150"/>
      <c r="C55" s="150"/>
      <c r="D55" s="150"/>
      <c r="E55" s="150"/>
      <c r="F55" s="150"/>
      <c r="G55" s="150"/>
    </row>
    <row r="56" spans="1:7" ht="9.9499999999999993" customHeight="1" x14ac:dyDescent="0.25">
      <c r="A56" s="132"/>
      <c r="B56" s="132"/>
      <c r="C56" s="132"/>
      <c r="D56" s="132"/>
      <c r="E56" s="132"/>
      <c r="F56" s="132"/>
      <c r="G56" s="132"/>
    </row>
    <row r="57" spans="1:7" ht="30" customHeight="1" x14ac:dyDescent="0.25">
      <c r="A57" s="150" t="s">
        <v>119</v>
      </c>
      <c r="B57" s="150"/>
      <c r="C57" s="150"/>
      <c r="D57" s="150"/>
      <c r="E57" s="150"/>
      <c r="F57" s="150"/>
      <c r="G57" s="150"/>
    </row>
    <row r="58" spans="1:7" ht="30" customHeight="1" x14ac:dyDescent="0.25"/>
    <row r="59" spans="1:7" ht="30" customHeight="1" x14ac:dyDescent="0.25">
      <c r="A59" s="130" t="s">
        <v>126</v>
      </c>
    </row>
    <row r="60" spans="1:7" ht="30" customHeight="1" x14ac:dyDescent="0.25"/>
    <row r="61" spans="1:7" ht="30" customHeight="1" x14ac:dyDescent="0.25"/>
    <row r="62" spans="1:7" ht="30" customHeight="1" x14ac:dyDescent="0.25"/>
    <row r="63" spans="1:7" ht="30" customHeight="1" x14ac:dyDescent="0.25"/>
    <row r="64" spans="1:7"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30" customHeight="1" x14ac:dyDescent="0.25"/>
    <row r="104" ht="30" customHeight="1" x14ac:dyDescent="0.25"/>
    <row r="105" ht="30" customHeight="1" x14ac:dyDescent="0.25"/>
    <row r="106" ht="30" customHeight="1" x14ac:dyDescent="0.25"/>
    <row r="107" ht="30" customHeight="1" x14ac:dyDescent="0.25"/>
    <row r="108" ht="30" customHeight="1" x14ac:dyDescent="0.25"/>
    <row r="109" ht="30" customHeight="1" x14ac:dyDescent="0.25"/>
    <row r="110" ht="30" customHeight="1" x14ac:dyDescent="0.25"/>
    <row r="111" ht="30" customHeight="1" x14ac:dyDescent="0.25"/>
    <row r="112" ht="30" customHeight="1" x14ac:dyDescent="0.25"/>
    <row r="113" ht="30"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30" customHeight="1" x14ac:dyDescent="0.25"/>
    <row r="124" ht="30" customHeight="1" x14ac:dyDescent="0.25"/>
    <row r="125" ht="30" customHeight="1" x14ac:dyDescent="0.25"/>
    <row r="126" ht="30" customHeight="1" x14ac:dyDescent="0.25"/>
    <row r="127" ht="30" customHeight="1" x14ac:dyDescent="0.25"/>
    <row r="128" ht="30" customHeight="1" x14ac:dyDescent="0.25"/>
    <row r="129" ht="30"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ht="30" customHeight="1" x14ac:dyDescent="0.25"/>
    <row r="137" ht="30" customHeight="1" x14ac:dyDescent="0.25"/>
    <row r="138" ht="30" customHeight="1" x14ac:dyDescent="0.25"/>
    <row r="139" ht="30" customHeight="1" x14ac:dyDescent="0.25"/>
    <row r="140" ht="30" customHeight="1" x14ac:dyDescent="0.25"/>
    <row r="141" ht="30" customHeight="1" x14ac:dyDescent="0.25"/>
    <row r="142" ht="30" customHeight="1" x14ac:dyDescent="0.25"/>
    <row r="143" ht="30" customHeight="1" x14ac:dyDescent="0.25"/>
    <row r="144" ht="30" customHeight="1" x14ac:dyDescent="0.25"/>
    <row r="145" ht="30" customHeight="1" x14ac:dyDescent="0.25"/>
    <row r="146" ht="30" customHeight="1" x14ac:dyDescent="0.25"/>
    <row r="147" ht="30" customHeight="1" x14ac:dyDescent="0.25"/>
    <row r="148" ht="30" customHeight="1" x14ac:dyDescent="0.25"/>
    <row r="149" ht="30" customHeight="1" x14ac:dyDescent="0.25"/>
    <row r="150" ht="30" customHeight="1" x14ac:dyDescent="0.25"/>
    <row r="151" ht="30" customHeight="1" x14ac:dyDescent="0.25"/>
    <row r="152" ht="30" customHeight="1" x14ac:dyDescent="0.25"/>
    <row r="153" ht="30" customHeight="1" x14ac:dyDescent="0.25"/>
    <row r="154" ht="30" customHeight="1" x14ac:dyDescent="0.25"/>
    <row r="155" ht="30" customHeight="1" x14ac:dyDescent="0.25"/>
    <row r="156" ht="30" customHeight="1" x14ac:dyDescent="0.25"/>
    <row r="157" ht="30" customHeight="1" x14ac:dyDescent="0.25"/>
    <row r="158" ht="30" customHeight="1" x14ac:dyDescent="0.25"/>
    <row r="159" ht="30" customHeight="1" x14ac:dyDescent="0.25"/>
    <row r="160" ht="30" customHeight="1" x14ac:dyDescent="0.25"/>
    <row r="161" ht="30" customHeight="1" x14ac:dyDescent="0.25"/>
    <row r="162" ht="30" customHeight="1" x14ac:dyDescent="0.25"/>
    <row r="163" ht="30" customHeight="1" x14ac:dyDescent="0.25"/>
    <row r="164" ht="30" customHeight="1" x14ac:dyDescent="0.25"/>
    <row r="165" ht="30" customHeight="1" x14ac:dyDescent="0.25"/>
    <row r="166" ht="30" customHeight="1" x14ac:dyDescent="0.25"/>
    <row r="167" ht="30" customHeight="1" x14ac:dyDescent="0.25"/>
    <row r="168" ht="30" customHeight="1" x14ac:dyDescent="0.25"/>
    <row r="169" ht="30" customHeight="1" x14ac:dyDescent="0.25"/>
    <row r="170" ht="30" customHeight="1" x14ac:dyDescent="0.25"/>
  </sheetData>
  <sheetProtection algorithmName="SHA-512" hashValue="BBWK4wUro8LwLCETSCl9fyvj5udt9nrN5fxqHzfbtJJdkAeK2ZvOhCAxnunP8/9Ru+dHZRaxWVoOlzJjAV3j9g==" saltValue="HWTEw5YLJyFJf60CcocUow==" spinCount="100000" sheet="1"/>
  <mergeCells count="17">
    <mergeCell ref="A21:G21"/>
    <mergeCell ref="A32:G32"/>
    <mergeCell ref="A30:G30"/>
    <mergeCell ref="A3:G4"/>
    <mergeCell ref="A19:G19"/>
    <mergeCell ref="A6:G6"/>
    <mergeCell ref="A8:G8"/>
    <mergeCell ref="A13:G13"/>
    <mergeCell ref="A17:G17"/>
    <mergeCell ref="A53:G53"/>
    <mergeCell ref="A55:G55"/>
    <mergeCell ref="A57:G57"/>
    <mergeCell ref="A38:G38"/>
    <mergeCell ref="A36:G36"/>
    <mergeCell ref="A42:G42"/>
    <mergeCell ref="A47:G47"/>
    <mergeCell ref="A49:G49"/>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5"/>
  <sheetViews>
    <sheetView showGridLines="0" tabSelected="1" workbookViewId="0">
      <pane ySplit="6" topLeftCell="A676" activePane="bottomLeft" state="frozen"/>
      <selection pane="bottomLeft" activeCell="D737" sqref="D737"/>
    </sheetView>
  </sheetViews>
  <sheetFormatPr baseColWidth="10" defaultRowHeight="12.95" customHeight="1" x14ac:dyDescent="0.2"/>
  <cols>
    <col min="1" max="2" width="8.7109375" style="103" customWidth="1"/>
    <col min="3" max="3" width="14.7109375" style="92" customWidth="1"/>
    <col min="4" max="256" width="11.42578125" style="94"/>
    <col min="257" max="258" width="8.7109375" style="94" customWidth="1"/>
    <col min="259" max="259" width="14.7109375" style="94" customWidth="1"/>
    <col min="260" max="512" width="11.42578125" style="94"/>
    <col min="513" max="514" width="8.7109375" style="94" customWidth="1"/>
    <col min="515" max="515" width="14.7109375" style="94" customWidth="1"/>
    <col min="516" max="768" width="11.42578125" style="94"/>
    <col min="769" max="770" width="8.7109375" style="94" customWidth="1"/>
    <col min="771" max="771" width="14.7109375" style="94" customWidth="1"/>
    <col min="772" max="1024" width="11.42578125" style="94"/>
    <col min="1025" max="1026" width="8.7109375" style="94" customWidth="1"/>
    <col min="1027" max="1027" width="14.7109375" style="94" customWidth="1"/>
    <col min="1028" max="1280" width="11.42578125" style="94"/>
    <col min="1281" max="1282" width="8.7109375" style="94" customWidth="1"/>
    <col min="1283" max="1283" width="14.7109375" style="94" customWidth="1"/>
    <col min="1284" max="1536" width="11.42578125" style="94"/>
    <col min="1537" max="1538" width="8.7109375" style="94" customWidth="1"/>
    <col min="1539" max="1539" width="14.7109375" style="94" customWidth="1"/>
    <col min="1540" max="1792" width="11.42578125" style="94"/>
    <col min="1793" max="1794" width="8.7109375" style="94" customWidth="1"/>
    <col min="1795" max="1795" width="14.7109375" style="94" customWidth="1"/>
    <col min="1796" max="2048" width="11.42578125" style="94"/>
    <col min="2049" max="2050" width="8.7109375" style="94" customWidth="1"/>
    <col min="2051" max="2051" width="14.7109375" style="94" customWidth="1"/>
    <col min="2052" max="2304" width="11.42578125" style="94"/>
    <col min="2305" max="2306" width="8.7109375" style="94" customWidth="1"/>
    <col min="2307" max="2307" width="14.7109375" style="94" customWidth="1"/>
    <col min="2308" max="2560" width="11.42578125" style="94"/>
    <col min="2561" max="2562" width="8.7109375" style="94" customWidth="1"/>
    <col min="2563" max="2563" width="14.7109375" style="94" customWidth="1"/>
    <col min="2564" max="2816" width="11.42578125" style="94"/>
    <col min="2817" max="2818" width="8.7109375" style="94" customWidth="1"/>
    <col min="2819" max="2819" width="14.7109375" style="94" customWidth="1"/>
    <col min="2820" max="3072" width="11.42578125" style="94"/>
    <col min="3073" max="3074" width="8.7109375" style="94" customWidth="1"/>
    <col min="3075" max="3075" width="14.7109375" style="94" customWidth="1"/>
    <col min="3076" max="3328" width="11.42578125" style="94"/>
    <col min="3329" max="3330" width="8.7109375" style="94" customWidth="1"/>
    <col min="3331" max="3331" width="14.7109375" style="94" customWidth="1"/>
    <col min="3332" max="3584" width="11.42578125" style="94"/>
    <col min="3585" max="3586" width="8.7109375" style="94" customWidth="1"/>
    <col min="3587" max="3587" width="14.7109375" style="94" customWidth="1"/>
    <col min="3588" max="3840" width="11.42578125" style="94"/>
    <col min="3841" max="3842" width="8.7109375" style="94" customWidth="1"/>
    <col min="3843" max="3843" width="14.7109375" style="94" customWidth="1"/>
    <col min="3844" max="4096" width="11.42578125" style="94"/>
    <col min="4097" max="4098" width="8.7109375" style="94" customWidth="1"/>
    <col min="4099" max="4099" width="14.7109375" style="94" customWidth="1"/>
    <col min="4100" max="4352" width="11.42578125" style="94"/>
    <col min="4353" max="4354" width="8.7109375" style="94" customWidth="1"/>
    <col min="4355" max="4355" width="14.7109375" style="94" customWidth="1"/>
    <col min="4356" max="4608" width="11.42578125" style="94"/>
    <col min="4609" max="4610" width="8.7109375" style="94" customWidth="1"/>
    <col min="4611" max="4611" width="14.7109375" style="94" customWidth="1"/>
    <col min="4612" max="4864" width="11.42578125" style="94"/>
    <col min="4865" max="4866" width="8.7109375" style="94" customWidth="1"/>
    <col min="4867" max="4867" width="14.7109375" style="94" customWidth="1"/>
    <col min="4868" max="5120" width="11.42578125" style="94"/>
    <col min="5121" max="5122" width="8.7109375" style="94" customWidth="1"/>
    <col min="5123" max="5123" width="14.7109375" style="94" customWidth="1"/>
    <col min="5124" max="5376" width="11.42578125" style="94"/>
    <col min="5377" max="5378" width="8.7109375" style="94" customWidth="1"/>
    <col min="5379" max="5379" width="14.7109375" style="94" customWidth="1"/>
    <col min="5380" max="5632" width="11.42578125" style="94"/>
    <col min="5633" max="5634" width="8.7109375" style="94" customWidth="1"/>
    <col min="5635" max="5635" width="14.7109375" style="94" customWidth="1"/>
    <col min="5636" max="5888" width="11.42578125" style="94"/>
    <col min="5889" max="5890" width="8.7109375" style="94" customWidth="1"/>
    <col min="5891" max="5891" width="14.7109375" style="94" customWidth="1"/>
    <col min="5892" max="6144" width="11.42578125" style="94"/>
    <col min="6145" max="6146" width="8.7109375" style="94" customWidth="1"/>
    <col min="6147" max="6147" width="14.7109375" style="94" customWidth="1"/>
    <col min="6148" max="6400" width="11.42578125" style="94"/>
    <col min="6401" max="6402" width="8.7109375" style="94" customWidth="1"/>
    <col min="6403" max="6403" width="14.7109375" style="94" customWidth="1"/>
    <col min="6404" max="6656" width="11.42578125" style="94"/>
    <col min="6657" max="6658" width="8.7109375" style="94" customWidth="1"/>
    <col min="6659" max="6659" width="14.7109375" style="94" customWidth="1"/>
    <col min="6660" max="6912" width="11.42578125" style="94"/>
    <col min="6913" max="6914" width="8.7109375" style="94" customWidth="1"/>
    <col min="6915" max="6915" width="14.7109375" style="94" customWidth="1"/>
    <col min="6916" max="7168" width="11.42578125" style="94"/>
    <col min="7169" max="7170" width="8.7109375" style="94" customWidth="1"/>
    <col min="7171" max="7171" width="14.7109375" style="94" customWidth="1"/>
    <col min="7172" max="7424" width="11.42578125" style="94"/>
    <col min="7425" max="7426" width="8.7109375" style="94" customWidth="1"/>
    <col min="7427" max="7427" width="14.7109375" style="94" customWidth="1"/>
    <col min="7428" max="7680" width="11.42578125" style="94"/>
    <col min="7681" max="7682" width="8.7109375" style="94" customWidth="1"/>
    <col min="7683" max="7683" width="14.7109375" style="94" customWidth="1"/>
    <col min="7684" max="7936" width="11.42578125" style="94"/>
    <col min="7937" max="7938" width="8.7109375" style="94" customWidth="1"/>
    <col min="7939" max="7939" width="14.7109375" style="94" customWidth="1"/>
    <col min="7940" max="8192" width="11.42578125" style="94"/>
    <col min="8193" max="8194" width="8.7109375" style="94" customWidth="1"/>
    <col min="8195" max="8195" width="14.7109375" style="94" customWidth="1"/>
    <col min="8196" max="8448" width="11.42578125" style="94"/>
    <col min="8449" max="8450" width="8.7109375" style="94" customWidth="1"/>
    <col min="8451" max="8451" width="14.7109375" style="94" customWidth="1"/>
    <col min="8452" max="8704" width="11.42578125" style="94"/>
    <col min="8705" max="8706" width="8.7109375" style="94" customWidth="1"/>
    <col min="8707" max="8707" width="14.7109375" style="94" customWidth="1"/>
    <col min="8708" max="8960" width="11.42578125" style="94"/>
    <col min="8961" max="8962" width="8.7109375" style="94" customWidth="1"/>
    <col min="8963" max="8963" width="14.7109375" style="94" customWidth="1"/>
    <col min="8964" max="9216" width="11.42578125" style="94"/>
    <col min="9217" max="9218" width="8.7109375" style="94" customWidth="1"/>
    <col min="9219" max="9219" width="14.7109375" style="94" customWidth="1"/>
    <col min="9220" max="9472" width="11.42578125" style="94"/>
    <col min="9473" max="9474" width="8.7109375" style="94" customWidth="1"/>
    <col min="9475" max="9475" width="14.7109375" style="94" customWidth="1"/>
    <col min="9476" max="9728" width="11.42578125" style="94"/>
    <col min="9729" max="9730" width="8.7109375" style="94" customWidth="1"/>
    <col min="9731" max="9731" width="14.7109375" style="94" customWidth="1"/>
    <col min="9732" max="9984" width="11.42578125" style="94"/>
    <col min="9985" max="9986" width="8.7109375" style="94" customWidth="1"/>
    <col min="9987" max="9987" width="14.7109375" style="94" customWidth="1"/>
    <col min="9988" max="10240" width="11.42578125" style="94"/>
    <col min="10241" max="10242" width="8.7109375" style="94" customWidth="1"/>
    <col min="10243" max="10243" width="14.7109375" style="94" customWidth="1"/>
    <col min="10244" max="10496" width="11.42578125" style="94"/>
    <col min="10497" max="10498" width="8.7109375" style="94" customWidth="1"/>
    <col min="10499" max="10499" width="14.7109375" style="94" customWidth="1"/>
    <col min="10500" max="10752" width="11.42578125" style="94"/>
    <col min="10753" max="10754" width="8.7109375" style="94" customWidth="1"/>
    <col min="10755" max="10755" width="14.7109375" style="94" customWidth="1"/>
    <col min="10756" max="11008" width="11.42578125" style="94"/>
    <col min="11009" max="11010" width="8.7109375" style="94" customWidth="1"/>
    <col min="11011" max="11011" width="14.7109375" style="94" customWidth="1"/>
    <col min="11012" max="11264" width="11.42578125" style="94"/>
    <col min="11265" max="11266" width="8.7109375" style="94" customWidth="1"/>
    <col min="11267" max="11267" width="14.7109375" style="94" customWidth="1"/>
    <col min="11268" max="11520" width="11.42578125" style="94"/>
    <col min="11521" max="11522" width="8.7109375" style="94" customWidth="1"/>
    <col min="11523" max="11523" width="14.7109375" style="94" customWidth="1"/>
    <col min="11524" max="11776" width="11.42578125" style="94"/>
    <col min="11777" max="11778" width="8.7109375" style="94" customWidth="1"/>
    <col min="11779" max="11779" width="14.7109375" style="94" customWidth="1"/>
    <col min="11780" max="12032" width="11.42578125" style="94"/>
    <col min="12033" max="12034" width="8.7109375" style="94" customWidth="1"/>
    <col min="12035" max="12035" width="14.7109375" style="94" customWidth="1"/>
    <col min="12036" max="12288" width="11.42578125" style="94"/>
    <col min="12289" max="12290" width="8.7109375" style="94" customWidth="1"/>
    <col min="12291" max="12291" width="14.7109375" style="94" customWidth="1"/>
    <col min="12292" max="12544" width="11.42578125" style="94"/>
    <col min="12545" max="12546" width="8.7109375" style="94" customWidth="1"/>
    <col min="12547" max="12547" width="14.7109375" style="94" customWidth="1"/>
    <col min="12548" max="12800" width="11.42578125" style="94"/>
    <col min="12801" max="12802" width="8.7109375" style="94" customWidth="1"/>
    <col min="12803" max="12803" width="14.7109375" style="94" customWidth="1"/>
    <col min="12804" max="13056" width="11.42578125" style="94"/>
    <col min="13057" max="13058" width="8.7109375" style="94" customWidth="1"/>
    <col min="13059" max="13059" width="14.7109375" style="94" customWidth="1"/>
    <col min="13060" max="13312" width="11.42578125" style="94"/>
    <col min="13313" max="13314" width="8.7109375" style="94" customWidth="1"/>
    <col min="13315" max="13315" width="14.7109375" style="94" customWidth="1"/>
    <col min="13316" max="13568" width="11.42578125" style="94"/>
    <col min="13569" max="13570" width="8.7109375" style="94" customWidth="1"/>
    <col min="13571" max="13571" width="14.7109375" style="94" customWidth="1"/>
    <col min="13572" max="13824" width="11.42578125" style="94"/>
    <col min="13825" max="13826" width="8.7109375" style="94" customWidth="1"/>
    <col min="13827" max="13827" width="14.7109375" style="94" customWidth="1"/>
    <col min="13828" max="14080" width="11.42578125" style="94"/>
    <col min="14081" max="14082" width="8.7109375" style="94" customWidth="1"/>
    <col min="14083" max="14083" width="14.7109375" style="94" customWidth="1"/>
    <col min="14084" max="14336" width="11.42578125" style="94"/>
    <col min="14337" max="14338" width="8.7109375" style="94" customWidth="1"/>
    <col min="14339" max="14339" width="14.7109375" style="94" customWidth="1"/>
    <col min="14340" max="14592" width="11.42578125" style="94"/>
    <col min="14593" max="14594" width="8.7109375" style="94" customWidth="1"/>
    <col min="14595" max="14595" width="14.7109375" style="94" customWidth="1"/>
    <col min="14596" max="14848" width="11.42578125" style="94"/>
    <col min="14849" max="14850" width="8.7109375" style="94" customWidth="1"/>
    <col min="14851" max="14851" width="14.7109375" style="94" customWidth="1"/>
    <col min="14852" max="15104" width="11.42578125" style="94"/>
    <col min="15105" max="15106" width="8.7109375" style="94" customWidth="1"/>
    <col min="15107" max="15107" width="14.7109375" style="94" customWidth="1"/>
    <col min="15108" max="15360" width="11.42578125" style="94"/>
    <col min="15361" max="15362" width="8.7109375" style="94" customWidth="1"/>
    <col min="15363" max="15363" width="14.7109375" style="94" customWidth="1"/>
    <col min="15364" max="15616" width="11.42578125" style="94"/>
    <col min="15617" max="15618" width="8.7109375" style="94" customWidth="1"/>
    <col min="15619" max="15619" width="14.7109375" style="94" customWidth="1"/>
    <col min="15620" max="15872" width="11.42578125" style="94"/>
    <col min="15873" max="15874" width="8.7109375" style="94" customWidth="1"/>
    <col min="15875" max="15875" width="14.7109375" style="94" customWidth="1"/>
    <col min="15876" max="16128" width="11.42578125" style="94"/>
    <col min="16129" max="16130" width="8.7109375" style="94" customWidth="1"/>
    <col min="16131" max="16131" width="14.7109375" style="94" customWidth="1"/>
    <col min="16132" max="16384" width="11.42578125" style="94"/>
  </cols>
  <sheetData>
    <row r="1" spans="1:5" s="79" customFormat="1" ht="15" customHeight="1" x14ac:dyDescent="0.25">
      <c r="A1" s="78" t="s">
        <v>73</v>
      </c>
      <c r="B1" s="78"/>
      <c r="C1" s="78"/>
    </row>
    <row r="2" spans="1:5" s="79" customFormat="1" ht="12.75" customHeight="1" x14ac:dyDescent="0.25">
      <c r="A2" s="80" t="s">
        <v>74</v>
      </c>
      <c r="B2" s="81"/>
      <c r="C2" s="81"/>
    </row>
    <row r="3" spans="1:5" s="79" customFormat="1" ht="12.75" customHeight="1" x14ac:dyDescent="0.2">
      <c r="A3" s="80" t="s">
        <v>75</v>
      </c>
      <c r="B3" s="80"/>
      <c r="C3" s="80"/>
    </row>
    <row r="4" spans="1:5" s="79" customFormat="1" ht="9" customHeight="1" x14ac:dyDescent="0.2">
      <c r="A4" s="82"/>
      <c r="B4" s="82"/>
      <c r="C4" s="83"/>
    </row>
    <row r="5" spans="1:5" s="79" customFormat="1" ht="12.95" customHeight="1" x14ac:dyDescent="0.2">
      <c r="A5" s="84" t="s">
        <v>76</v>
      </c>
      <c r="B5" s="84" t="s">
        <v>77</v>
      </c>
      <c r="C5" s="85" t="s">
        <v>78</v>
      </c>
    </row>
    <row r="6" spans="1:5" s="79" customFormat="1" ht="9" customHeight="1" x14ac:dyDescent="0.2">
      <c r="A6" s="84"/>
      <c r="B6" s="84"/>
      <c r="C6" s="84"/>
    </row>
    <row r="7" spans="1:5" s="88" customFormat="1" ht="9" customHeight="1" x14ac:dyDescent="0.2">
      <c r="A7" s="86"/>
      <c r="B7" s="86"/>
      <c r="C7" s="87"/>
    </row>
    <row r="8" spans="1:5" s="88" customFormat="1" ht="12.95" customHeight="1" x14ac:dyDescent="0.2">
      <c r="A8" s="89">
        <v>1968</v>
      </c>
      <c r="B8" s="90" t="s">
        <v>79</v>
      </c>
      <c r="C8" s="91">
        <v>1E-3</v>
      </c>
      <c r="D8" s="104">
        <v>25082</v>
      </c>
      <c r="E8" s="91">
        <f>+C8</f>
        <v>1E-3</v>
      </c>
    </row>
    <row r="9" spans="1:5" s="88" customFormat="1" ht="12.95" customHeight="1" x14ac:dyDescent="0.2">
      <c r="A9" s="89"/>
      <c r="B9" s="90" t="s">
        <v>80</v>
      </c>
      <c r="C9" s="91">
        <v>1E-3</v>
      </c>
      <c r="D9" s="104">
        <v>25112</v>
      </c>
      <c r="E9" s="91">
        <f t="shared" ref="E9:E72" si="0">+C9</f>
        <v>1E-3</v>
      </c>
    </row>
    <row r="10" spans="1:5" s="92" customFormat="1" ht="12.95" customHeight="1" x14ac:dyDescent="0.2">
      <c r="A10" s="89"/>
      <c r="B10" s="90" t="s">
        <v>81</v>
      </c>
      <c r="C10" s="91">
        <v>1E-3</v>
      </c>
      <c r="D10" s="104">
        <v>25143</v>
      </c>
      <c r="E10" s="91">
        <f t="shared" si="0"/>
        <v>1E-3</v>
      </c>
    </row>
    <row r="11" spans="1:5" s="92" customFormat="1" ht="12.95" customHeight="1" x14ac:dyDescent="0.2">
      <c r="A11" s="89"/>
      <c r="B11" s="90" t="s">
        <v>82</v>
      </c>
      <c r="C11" s="91">
        <v>1E-3</v>
      </c>
      <c r="D11" s="104">
        <v>25173</v>
      </c>
      <c r="E11" s="91">
        <f t="shared" si="0"/>
        <v>1E-3</v>
      </c>
    </row>
    <row r="12" spans="1:5" s="92" customFormat="1" ht="12.95" customHeight="1" x14ac:dyDescent="0.2">
      <c r="A12" s="89">
        <v>1969</v>
      </c>
      <c r="B12" s="90" t="s">
        <v>83</v>
      </c>
      <c r="C12" s="91">
        <v>1E-3</v>
      </c>
      <c r="D12" s="104">
        <v>25204</v>
      </c>
      <c r="E12" s="91">
        <f t="shared" si="0"/>
        <v>1E-3</v>
      </c>
    </row>
    <row r="13" spans="1:5" s="92" customFormat="1" ht="12.95" customHeight="1" x14ac:dyDescent="0.2">
      <c r="A13" s="93"/>
      <c r="B13" s="90" t="s">
        <v>84</v>
      </c>
      <c r="C13" s="91">
        <v>1E-3</v>
      </c>
      <c r="D13" s="104">
        <v>25235</v>
      </c>
      <c r="E13" s="91">
        <f t="shared" si="0"/>
        <v>1E-3</v>
      </c>
    </row>
    <row r="14" spans="1:5" s="92" customFormat="1" ht="12.95" customHeight="1" x14ac:dyDescent="0.2">
      <c r="A14" s="93"/>
      <c r="B14" s="90" t="s">
        <v>85</v>
      </c>
      <c r="C14" s="91">
        <v>1E-3</v>
      </c>
      <c r="D14" s="104">
        <v>25263</v>
      </c>
      <c r="E14" s="91">
        <f t="shared" si="0"/>
        <v>1E-3</v>
      </c>
    </row>
    <row r="15" spans="1:5" s="92" customFormat="1" ht="12.95" customHeight="1" x14ac:dyDescent="0.2">
      <c r="A15" s="93"/>
      <c r="B15" s="90" t="s">
        <v>86</v>
      </c>
      <c r="C15" s="91">
        <v>1E-3</v>
      </c>
      <c r="D15" s="104">
        <v>25294</v>
      </c>
      <c r="E15" s="91">
        <f t="shared" si="0"/>
        <v>1E-3</v>
      </c>
    </row>
    <row r="16" spans="1:5" s="92" customFormat="1" ht="12.95" customHeight="1" x14ac:dyDescent="0.2">
      <c r="A16" s="93"/>
      <c r="B16" s="90" t="s">
        <v>87</v>
      </c>
      <c r="C16" s="91">
        <v>1E-3</v>
      </c>
      <c r="D16" s="104">
        <v>25324</v>
      </c>
      <c r="E16" s="91">
        <f t="shared" si="0"/>
        <v>1E-3</v>
      </c>
    </row>
    <row r="17" spans="1:5" s="92" customFormat="1" ht="12.95" customHeight="1" x14ac:dyDescent="0.2">
      <c r="A17" s="93"/>
      <c r="B17" s="90" t="s">
        <v>88</v>
      </c>
      <c r="C17" s="91">
        <v>1.044E-3</v>
      </c>
      <c r="D17" s="104">
        <v>25355</v>
      </c>
      <c r="E17" s="91">
        <f t="shared" si="0"/>
        <v>1.044E-3</v>
      </c>
    </row>
    <row r="18" spans="1:5" s="92" customFormat="1" ht="12.95" customHeight="1" x14ac:dyDescent="0.2">
      <c r="A18" s="93"/>
      <c r="B18" s="90" t="s">
        <v>89</v>
      </c>
      <c r="C18" s="91">
        <v>1.044E-3</v>
      </c>
      <c r="D18" s="104">
        <v>25385</v>
      </c>
      <c r="E18" s="91">
        <f t="shared" si="0"/>
        <v>1.044E-3</v>
      </c>
    </row>
    <row r="19" spans="1:5" s="92" customFormat="1" ht="12.95" customHeight="1" x14ac:dyDescent="0.2">
      <c r="A19" s="93"/>
      <c r="B19" s="90" t="s">
        <v>90</v>
      </c>
      <c r="C19" s="91">
        <v>1.044E-3</v>
      </c>
      <c r="D19" s="104">
        <v>25416</v>
      </c>
      <c r="E19" s="91">
        <f t="shared" si="0"/>
        <v>1.044E-3</v>
      </c>
    </row>
    <row r="20" spans="1:5" s="92" customFormat="1" ht="12.95" customHeight="1" x14ac:dyDescent="0.2">
      <c r="A20" s="93"/>
      <c r="B20" s="90" t="s">
        <v>79</v>
      </c>
      <c r="C20" s="91">
        <v>1.0460000000000001E-3</v>
      </c>
      <c r="D20" s="104">
        <v>25447</v>
      </c>
      <c r="E20" s="91">
        <f t="shared" si="0"/>
        <v>1.0460000000000001E-3</v>
      </c>
    </row>
    <row r="21" spans="1:5" s="92" customFormat="1" ht="12.95" customHeight="1" x14ac:dyDescent="0.2">
      <c r="A21" s="93"/>
      <c r="B21" s="90" t="s">
        <v>80</v>
      </c>
      <c r="C21" s="91">
        <v>1.0460000000000001E-3</v>
      </c>
      <c r="D21" s="104">
        <v>25477</v>
      </c>
      <c r="E21" s="91">
        <f t="shared" si="0"/>
        <v>1.0460000000000001E-3</v>
      </c>
    </row>
    <row r="22" spans="1:5" s="92" customFormat="1" ht="12.95" customHeight="1" x14ac:dyDescent="0.2">
      <c r="A22" s="93"/>
      <c r="B22" s="90" t="s">
        <v>81</v>
      </c>
      <c r="C22" s="91">
        <v>1.0460000000000001E-3</v>
      </c>
      <c r="D22" s="104">
        <v>25508</v>
      </c>
      <c r="E22" s="91">
        <f t="shared" si="0"/>
        <v>1.0460000000000001E-3</v>
      </c>
    </row>
    <row r="23" spans="1:5" s="92" customFormat="1" ht="12.95" customHeight="1" x14ac:dyDescent="0.2">
      <c r="A23" s="89"/>
      <c r="B23" s="90" t="s">
        <v>82</v>
      </c>
      <c r="C23" s="91">
        <v>1.0460000000000001E-3</v>
      </c>
      <c r="D23" s="104">
        <v>25538</v>
      </c>
      <c r="E23" s="91">
        <f t="shared" si="0"/>
        <v>1.0460000000000001E-3</v>
      </c>
    </row>
    <row r="24" spans="1:5" s="92" customFormat="1" ht="12.95" customHeight="1" x14ac:dyDescent="0.2">
      <c r="A24" s="89">
        <v>1970</v>
      </c>
      <c r="B24" s="90" t="s">
        <v>83</v>
      </c>
      <c r="C24" s="91">
        <v>1.119E-3</v>
      </c>
      <c r="D24" s="104">
        <v>25569</v>
      </c>
      <c r="E24" s="91">
        <f t="shared" si="0"/>
        <v>1.119E-3</v>
      </c>
    </row>
    <row r="25" spans="1:5" s="92" customFormat="1" ht="12.95" customHeight="1" x14ac:dyDescent="0.2">
      <c r="A25" s="93"/>
      <c r="B25" s="90" t="s">
        <v>84</v>
      </c>
      <c r="C25" s="91">
        <v>1.119E-3</v>
      </c>
      <c r="D25" s="104">
        <v>25600</v>
      </c>
      <c r="E25" s="91">
        <f t="shared" si="0"/>
        <v>1.119E-3</v>
      </c>
    </row>
    <row r="26" spans="1:5" s="92" customFormat="1" ht="12.95" customHeight="1" x14ac:dyDescent="0.2">
      <c r="A26" s="93"/>
      <c r="B26" s="90" t="s">
        <v>85</v>
      </c>
      <c r="C26" s="91">
        <v>1.1770000000000001E-3</v>
      </c>
      <c r="D26" s="104">
        <v>25628</v>
      </c>
      <c r="E26" s="91">
        <f t="shared" si="0"/>
        <v>1.1770000000000001E-3</v>
      </c>
    </row>
    <row r="27" spans="1:5" s="92" customFormat="1" ht="12.95" customHeight="1" x14ac:dyDescent="0.2">
      <c r="A27" s="93"/>
      <c r="B27" s="90" t="s">
        <v>86</v>
      </c>
      <c r="C27" s="91">
        <v>1.1770000000000001E-3</v>
      </c>
      <c r="D27" s="104">
        <v>25659</v>
      </c>
      <c r="E27" s="91">
        <f t="shared" si="0"/>
        <v>1.1770000000000001E-3</v>
      </c>
    </row>
    <row r="28" spans="1:5" s="92" customFormat="1" ht="12.95" customHeight="1" x14ac:dyDescent="0.2">
      <c r="A28" s="93"/>
      <c r="B28" s="90" t="s">
        <v>87</v>
      </c>
      <c r="C28" s="91">
        <v>1.1770000000000001E-3</v>
      </c>
      <c r="D28" s="104">
        <v>25689</v>
      </c>
      <c r="E28" s="91">
        <f t="shared" si="0"/>
        <v>1.1770000000000001E-3</v>
      </c>
    </row>
    <row r="29" spans="1:5" s="92" customFormat="1" ht="12.95" customHeight="1" x14ac:dyDescent="0.2">
      <c r="A29" s="93"/>
      <c r="B29" s="90" t="s">
        <v>88</v>
      </c>
      <c r="C29" s="91">
        <v>1.178E-3</v>
      </c>
      <c r="D29" s="104">
        <v>25720</v>
      </c>
      <c r="E29" s="91">
        <f t="shared" si="0"/>
        <v>1.178E-3</v>
      </c>
    </row>
    <row r="30" spans="1:5" s="92" customFormat="1" ht="12.95" customHeight="1" x14ac:dyDescent="0.2">
      <c r="A30" s="93"/>
      <c r="B30" s="90" t="s">
        <v>89</v>
      </c>
      <c r="C30" s="91">
        <v>1.178E-3</v>
      </c>
      <c r="D30" s="104">
        <v>25750</v>
      </c>
      <c r="E30" s="91">
        <f t="shared" si="0"/>
        <v>1.178E-3</v>
      </c>
    </row>
    <row r="31" spans="1:5" s="92" customFormat="1" ht="12.95" customHeight="1" x14ac:dyDescent="0.2">
      <c r="A31" s="93"/>
      <c r="B31" s="90" t="s">
        <v>90</v>
      </c>
      <c r="C31" s="91">
        <v>1.178E-3</v>
      </c>
      <c r="D31" s="104">
        <v>25781</v>
      </c>
      <c r="E31" s="91">
        <f t="shared" si="0"/>
        <v>1.178E-3</v>
      </c>
    </row>
    <row r="32" spans="1:5" s="92" customFormat="1" ht="12.95" customHeight="1" x14ac:dyDescent="0.2">
      <c r="A32" s="93"/>
      <c r="B32" s="90" t="s">
        <v>79</v>
      </c>
      <c r="C32" s="91">
        <v>1.1839999999999999E-3</v>
      </c>
      <c r="D32" s="104">
        <v>25812</v>
      </c>
      <c r="E32" s="91">
        <f t="shared" si="0"/>
        <v>1.1839999999999999E-3</v>
      </c>
    </row>
    <row r="33" spans="1:5" s="92" customFormat="1" ht="12.95" customHeight="1" x14ac:dyDescent="0.2">
      <c r="A33" s="93"/>
      <c r="B33" s="90" t="s">
        <v>80</v>
      </c>
      <c r="C33" s="91">
        <v>1.1839999999999999E-3</v>
      </c>
      <c r="D33" s="104">
        <v>25842</v>
      </c>
      <c r="E33" s="91">
        <f t="shared" si="0"/>
        <v>1.1839999999999999E-3</v>
      </c>
    </row>
    <row r="34" spans="1:5" s="92" customFormat="1" ht="12.95" customHeight="1" x14ac:dyDescent="0.2">
      <c r="A34" s="93"/>
      <c r="B34" s="90" t="s">
        <v>81</v>
      </c>
      <c r="C34" s="91">
        <v>1.191E-3</v>
      </c>
      <c r="D34" s="104">
        <v>25873</v>
      </c>
      <c r="E34" s="91">
        <f t="shared" si="0"/>
        <v>1.191E-3</v>
      </c>
    </row>
    <row r="35" spans="1:5" s="92" customFormat="1" ht="12.95" customHeight="1" x14ac:dyDescent="0.2">
      <c r="A35" s="89"/>
      <c r="B35" s="90" t="s">
        <v>82</v>
      </c>
      <c r="C35" s="91">
        <v>1.191E-3</v>
      </c>
      <c r="D35" s="104">
        <v>25903</v>
      </c>
      <c r="E35" s="91">
        <f t="shared" si="0"/>
        <v>1.191E-3</v>
      </c>
    </row>
    <row r="36" spans="1:5" s="92" customFormat="1" ht="12.95" customHeight="1" x14ac:dyDescent="0.2">
      <c r="A36" s="89">
        <v>1971</v>
      </c>
      <c r="B36" s="90" t="s">
        <v>83</v>
      </c>
      <c r="C36" s="91">
        <v>1.191E-3</v>
      </c>
      <c r="D36" s="104">
        <v>25934</v>
      </c>
      <c r="E36" s="91">
        <f t="shared" si="0"/>
        <v>1.191E-3</v>
      </c>
    </row>
    <row r="37" spans="1:5" s="92" customFormat="1" ht="12.95" customHeight="1" x14ac:dyDescent="0.2">
      <c r="A37" s="93"/>
      <c r="B37" s="90" t="s">
        <v>84</v>
      </c>
      <c r="C37" s="91">
        <v>1.317E-3</v>
      </c>
      <c r="D37" s="104">
        <v>25965</v>
      </c>
      <c r="E37" s="91">
        <f t="shared" si="0"/>
        <v>1.317E-3</v>
      </c>
    </row>
    <row r="38" spans="1:5" s="92" customFormat="1" ht="12.95" customHeight="1" x14ac:dyDescent="0.2">
      <c r="A38" s="93"/>
      <c r="B38" s="90" t="s">
        <v>85</v>
      </c>
      <c r="C38" s="91">
        <v>1.431E-3</v>
      </c>
      <c r="D38" s="104">
        <v>25993</v>
      </c>
      <c r="E38" s="91">
        <f t="shared" si="0"/>
        <v>1.431E-3</v>
      </c>
    </row>
    <row r="39" spans="1:5" s="92" customFormat="1" ht="12.95" customHeight="1" x14ac:dyDescent="0.2">
      <c r="A39" s="93"/>
      <c r="B39" s="90" t="s">
        <v>86</v>
      </c>
      <c r="C39" s="91">
        <v>1.431E-3</v>
      </c>
      <c r="D39" s="104">
        <v>26024</v>
      </c>
      <c r="E39" s="91">
        <f t="shared" si="0"/>
        <v>1.431E-3</v>
      </c>
    </row>
    <row r="40" spans="1:5" s="92" customFormat="1" ht="12.95" customHeight="1" x14ac:dyDescent="0.2">
      <c r="A40" s="93"/>
      <c r="B40" s="90" t="s">
        <v>87</v>
      </c>
      <c r="C40" s="91">
        <v>1.4350000000000001E-3</v>
      </c>
      <c r="D40" s="104">
        <v>26054</v>
      </c>
      <c r="E40" s="91">
        <f t="shared" si="0"/>
        <v>1.4350000000000001E-3</v>
      </c>
    </row>
    <row r="41" spans="1:5" s="92" customFormat="1" ht="12.95" customHeight="1" x14ac:dyDescent="0.2">
      <c r="A41" s="93"/>
      <c r="B41" s="90" t="s">
        <v>88</v>
      </c>
      <c r="C41" s="91">
        <v>1.456E-3</v>
      </c>
      <c r="D41" s="104">
        <v>26085</v>
      </c>
      <c r="E41" s="91">
        <f t="shared" si="0"/>
        <v>1.456E-3</v>
      </c>
    </row>
    <row r="42" spans="1:5" s="92" customFormat="1" ht="12.95" customHeight="1" x14ac:dyDescent="0.2">
      <c r="A42" s="93"/>
      <c r="B42" s="90" t="s">
        <v>89</v>
      </c>
      <c r="C42" s="91">
        <v>1.459E-3</v>
      </c>
      <c r="D42" s="104">
        <v>26115</v>
      </c>
      <c r="E42" s="91">
        <f t="shared" si="0"/>
        <v>1.459E-3</v>
      </c>
    </row>
    <row r="43" spans="1:5" s="92" customFormat="1" ht="12.95" customHeight="1" x14ac:dyDescent="0.2">
      <c r="A43" s="93"/>
      <c r="B43" s="90" t="s">
        <v>90</v>
      </c>
      <c r="C43" s="91">
        <v>1.459E-3</v>
      </c>
      <c r="D43" s="104">
        <v>26146</v>
      </c>
      <c r="E43" s="91">
        <f t="shared" si="0"/>
        <v>1.459E-3</v>
      </c>
    </row>
    <row r="44" spans="1:5" s="92" customFormat="1" ht="12.95" customHeight="1" x14ac:dyDescent="0.2">
      <c r="A44" s="93"/>
      <c r="B44" s="90" t="s">
        <v>79</v>
      </c>
      <c r="C44" s="91">
        <v>1.4649999999999999E-3</v>
      </c>
      <c r="D44" s="104">
        <v>26177</v>
      </c>
      <c r="E44" s="91">
        <f t="shared" si="0"/>
        <v>1.4649999999999999E-3</v>
      </c>
    </row>
    <row r="45" spans="1:5" s="92" customFormat="1" ht="12.95" customHeight="1" x14ac:dyDescent="0.2">
      <c r="A45" s="93"/>
      <c r="B45" s="90" t="s">
        <v>80</v>
      </c>
      <c r="C45" s="91">
        <v>1.4649999999999999E-3</v>
      </c>
      <c r="D45" s="104">
        <v>26207</v>
      </c>
      <c r="E45" s="91">
        <f t="shared" si="0"/>
        <v>1.4649999999999999E-3</v>
      </c>
    </row>
    <row r="46" spans="1:5" s="92" customFormat="1" ht="12.95" customHeight="1" x14ac:dyDescent="0.2">
      <c r="A46" s="93"/>
      <c r="B46" s="90" t="s">
        <v>81</v>
      </c>
      <c r="C46" s="91">
        <v>1.4649999999999999E-3</v>
      </c>
      <c r="D46" s="104">
        <v>26238</v>
      </c>
      <c r="E46" s="91">
        <f t="shared" si="0"/>
        <v>1.4649999999999999E-3</v>
      </c>
    </row>
    <row r="47" spans="1:5" s="92" customFormat="1" ht="12.95" customHeight="1" x14ac:dyDescent="0.2">
      <c r="A47" s="89"/>
      <c r="B47" s="90" t="s">
        <v>82</v>
      </c>
      <c r="C47" s="91">
        <v>1.758E-3</v>
      </c>
      <c r="D47" s="104">
        <v>26268</v>
      </c>
      <c r="E47" s="91">
        <f t="shared" si="0"/>
        <v>1.758E-3</v>
      </c>
    </row>
    <row r="48" spans="1:5" s="92" customFormat="1" ht="12.95" customHeight="1" x14ac:dyDescent="0.2">
      <c r="A48" s="89">
        <v>1972</v>
      </c>
      <c r="B48" s="90" t="s">
        <v>83</v>
      </c>
      <c r="C48" s="91">
        <v>1.758E-3</v>
      </c>
      <c r="D48" s="104">
        <v>26299</v>
      </c>
      <c r="E48" s="91">
        <f t="shared" si="0"/>
        <v>1.758E-3</v>
      </c>
    </row>
    <row r="49" spans="1:5" s="92" customFormat="1" ht="12.95" customHeight="1" x14ac:dyDescent="0.2">
      <c r="A49" s="93"/>
      <c r="B49" s="90" t="s">
        <v>84</v>
      </c>
      <c r="C49" s="91">
        <v>1.758E-3</v>
      </c>
      <c r="D49" s="104">
        <v>26330</v>
      </c>
      <c r="E49" s="91">
        <f t="shared" si="0"/>
        <v>1.758E-3</v>
      </c>
    </row>
    <row r="50" spans="1:5" s="92" customFormat="1" ht="12.95" customHeight="1" x14ac:dyDescent="0.2">
      <c r="A50" s="93"/>
      <c r="B50" s="90" t="s">
        <v>85</v>
      </c>
      <c r="C50" s="91">
        <v>1.874E-3</v>
      </c>
      <c r="D50" s="104">
        <v>26359</v>
      </c>
      <c r="E50" s="91">
        <f t="shared" si="0"/>
        <v>1.874E-3</v>
      </c>
    </row>
    <row r="51" spans="1:5" s="92" customFormat="1" ht="12.95" customHeight="1" x14ac:dyDescent="0.2">
      <c r="A51" s="93"/>
      <c r="B51" s="90" t="s">
        <v>86</v>
      </c>
      <c r="C51" s="91">
        <v>1.882E-3</v>
      </c>
      <c r="D51" s="104">
        <v>26390</v>
      </c>
      <c r="E51" s="91">
        <f t="shared" si="0"/>
        <v>1.882E-3</v>
      </c>
    </row>
    <row r="52" spans="1:5" s="92" customFormat="1" ht="12.95" customHeight="1" x14ac:dyDescent="0.2">
      <c r="A52" s="93"/>
      <c r="B52" s="90" t="s">
        <v>87</v>
      </c>
      <c r="C52" s="91">
        <v>1.902E-3</v>
      </c>
      <c r="D52" s="104">
        <v>26420</v>
      </c>
      <c r="E52" s="91">
        <f t="shared" si="0"/>
        <v>1.902E-3</v>
      </c>
    </row>
    <row r="53" spans="1:5" s="92" customFormat="1" ht="12.95" customHeight="1" x14ac:dyDescent="0.2">
      <c r="A53" s="93"/>
      <c r="B53" s="90" t="s">
        <v>88</v>
      </c>
      <c r="C53" s="91">
        <v>2.0920000000000001E-3</v>
      </c>
      <c r="D53" s="104">
        <v>26451</v>
      </c>
      <c r="E53" s="91">
        <f t="shared" si="0"/>
        <v>2.0920000000000001E-3</v>
      </c>
    </row>
    <row r="54" spans="1:5" s="92" customFormat="1" ht="12.95" customHeight="1" x14ac:dyDescent="0.2">
      <c r="A54" s="93"/>
      <c r="B54" s="90" t="s">
        <v>89</v>
      </c>
      <c r="C54" s="91">
        <v>2.0920000000000001E-3</v>
      </c>
      <c r="D54" s="104">
        <v>26481</v>
      </c>
      <c r="E54" s="91">
        <f t="shared" si="0"/>
        <v>2.0920000000000001E-3</v>
      </c>
    </row>
    <row r="55" spans="1:5" s="92" customFormat="1" ht="12.95" customHeight="1" x14ac:dyDescent="0.2">
      <c r="A55" s="93"/>
      <c r="B55" s="90" t="s">
        <v>90</v>
      </c>
      <c r="C55" s="91">
        <v>2.0920000000000001E-3</v>
      </c>
      <c r="D55" s="104">
        <v>26512</v>
      </c>
      <c r="E55" s="91">
        <f t="shared" si="0"/>
        <v>2.0920000000000001E-3</v>
      </c>
    </row>
    <row r="56" spans="1:5" s="92" customFormat="1" ht="12.95" customHeight="1" x14ac:dyDescent="0.2">
      <c r="A56" s="93"/>
      <c r="B56" s="90" t="s">
        <v>79</v>
      </c>
      <c r="C56" s="91">
        <v>2.1879999999999998E-3</v>
      </c>
      <c r="D56" s="104">
        <v>26543</v>
      </c>
      <c r="E56" s="91">
        <f t="shared" si="0"/>
        <v>2.1879999999999998E-3</v>
      </c>
    </row>
    <row r="57" spans="1:5" s="92" customFormat="1" ht="12.95" customHeight="1" x14ac:dyDescent="0.2">
      <c r="A57" s="93"/>
      <c r="B57" s="90" t="s">
        <v>80</v>
      </c>
      <c r="C57" s="91">
        <v>2.2260000000000001E-3</v>
      </c>
      <c r="D57" s="104">
        <v>26573</v>
      </c>
      <c r="E57" s="91">
        <f t="shared" si="0"/>
        <v>2.2260000000000001E-3</v>
      </c>
    </row>
    <row r="58" spans="1:5" s="92" customFormat="1" ht="12.95" customHeight="1" x14ac:dyDescent="0.2">
      <c r="A58" s="93"/>
      <c r="B58" s="90" t="s">
        <v>81</v>
      </c>
      <c r="C58" s="91">
        <v>2.2539999999999999E-3</v>
      </c>
      <c r="D58" s="104">
        <v>26604</v>
      </c>
      <c r="E58" s="91">
        <f t="shared" si="0"/>
        <v>2.2539999999999999E-3</v>
      </c>
    </row>
    <row r="59" spans="1:5" s="92" customFormat="1" ht="12.95" customHeight="1" x14ac:dyDescent="0.2">
      <c r="A59" s="89"/>
      <c r="B59" s="90" t="s">
        <v>82</v>
      </c>
      <c r="C59" s="91">
        <v>2.5000000000000001E-3</v>
      </c>
      <c r="D59" s="104">
        <v>26634</v>
      </c>
      <c r="E59" s="91">
        <f t="shared" si="0"/>
        <v>2.5000000000000001E-3</v>
      </c>
    </row>
    <row r="60" spans="1:5" s="92" customFormat="1" ht="12.95" customHeight="1" x14ac:dyDescent="0.2">
      <c r="A60" s="89">
        <v>1973</v>
      </c>
      <c r="B60" s="90" t="s">
        <v>83</v>
      </c>
      <c r="C60" s="91">
        <v>2.5000000000000001E-3</v>
      </c>
      <c r="D60" s="104">
        <v>26665</v>
      </c>
      <c r="E60" s="91">
        <f t="shared" si="0"/>
        <v>2.5000000000000001E-3</v>
      </c>
    </row>
    <row r="61" spans="1:5" s="92" customFormat="1" ht="12.95" customHeight="1" x14ac:dyDescent="0.2">
      <c r="A61" s="93"/>
      <c r="B61" s="90" t="s">
        <v>84</v>
      </c>
      <c r="C61" s="91">
        <v>2.5000000000000001E-3</v>
      </c>
      <c r="D61" s="104">
        <v>26696</v>
      </c>
      <c r="E61" s="91">
        <f t="shared" si="0"/>
        <v>2.5000000000000001E-3</v>
      </c>
    </row>
    <row r="62" spans="1:5" ht="12.95" customHeight="1" x14ac:dyDescent="0.2">
      <c r="A62" s="93"/>
      <c r="B62" s="90" t="s">
        <v>85</v>
      </c>
      <c r="C62" s="91">
        <v>3.3279999999999998E-3</v>
      </c>
      <c r="D62" s="104">
        <v>26724</v>
      </c>
      <c r="E62" s="91">
        <f t="shared" si="0"/>
        <v>3.3279999999999998E-3</v>
      </c>
    </row>
    <row r="63" spans="1:5" ht="12.95" customHeight="1" x14ac:dyDescent="0.2">
      <c r="A63" s="93"/>
      <c r="B63" s="90" t="s">
        <v>86</v>
      </c>
      <c r="C63" s="91">
        <v>3.516E-3</v>
      </c>
      <c r="D63" s="104">
        <v>26755</v>
      </c>
      <c r="E63" s="91">
        <f t="shared" si="0"/>
        <v>3.516E-3</v>
      </c>
    </row>
    <row r="64" spans="1:5" ht="12.95" customHeight="1" x14ac:dyDescent="0.2">
      <c r="A64" s="93"/>
      <c r="B64" s="90" t="s">
        <v>87</v>
      </c>
      <c r="C64" s="91">
        <v>3.516E-3</v>
      </c>
      <c r="D64" s="104">
        <v>26785</v>
      </c>
      <c r="E64" s="91">
        <f t="shared" si="0"/>
        <v>3.516E-3</v>
      </c>
    </row>
    <row r="65" spans="1:5" ht="12.95" customHeight="1" x14ac:dyDescent="0.2">
      <c r="A65" s="93"/>
      <c r="B65" s="90" t="s">
        <v>88</v>
      </c>
      <c r="C65" s="91">
        <v>3.6329999999999999E-3</v>
      </c>
      <c r="D65" s="104">
        <v>26816</v>
      </c>
      <c r="E65" s="91">
        <f t="shared" si="0"/>
        <v>3.6329999999999999E-3</v>
      </c>
    </row>
    <row r="66" spans="1:5" ht="12.95" customHeight="1" x14ac:dyDescent="0.2">
      <c r="A66" s="93"/>
      <c r="B66" s="90" t="s">
        <v>89</v>
      </c>
      <c r="C66" s="91">
        <v>3.6329999999999999E-3</v>
      </c>
      <c r="D66" s="104">
        <v>26846</v>
      </c>
      <c r="E66" s="91">
        <f t="shared" si="0"/>
        <v>3.6329999999999999E-3</v>
      </c>
    </row>
    <row r="67" spans="1:5" ht="12.95" customHeight="1" x14ac:dyDescent="0.2">
      <c r="A67" s="93"/>
      <c r="B67" s="90" t="s">
        <v>90</v>
      </c>
      <c r="C67" s="91">
        <v>3.6329999999999999E-3</v>
      </c>
      <c r="D67" s="104">
        <v>26877</v>
      </c>
      <c r="E67" s="91">
        <f t="shared" si="0"/>
        <v>3.6329999999999999E-3</v>
      </c>
    </row>
    <row r="68" spans="1:5" ht="12.95" customHeight="1" x14ac:dyDescent="0.2">
      <c r="A68" s="93"/>
      <c r="B68" s="90" t="s">
        <v>79</v>
      </c>
      <c r="C68" s="91">
        <v>4.5669999999999999E-3</v>
      </c>
      <c r="D68" s="104">
        <v>26908</v>
      </c>
      <c r="E68" s="91">
        <f t="shared" si="0"/>
        <v>4.5669999999999999E-3</v>
      </c>
    </row>
    <row r="69" spans="1:5" ht="12.95" customHeight="1" x14ac:dyDescent="0.2">
      <c r="A69" s="93"/>
      <c r="B69" s="90" t="s">
        <v>80</v>
      </c>
      <c r="C69" s="91">
        <v>4.5669999999999999E-3</v>
      </c>
      <c r="D69" s="104">
        <v>26938</v>
      </c>
      <c r="E69" s="91">
        <f t="shared" si="0"/>
        <v>4.5669999999999999E-3</v>
      </c>
    </row>
    <row r="70" spans="1:5" ht="12.95" customHeight="1" x14ac:dyDescent="0.2">
      <c r="A70" s="93"/>
      <c r="B70" s="90" t="s">
        <v>81</v>
      </c>
      <c r="C70" s="91">
        <v>4.5669999999999999E-3</v>
      </c>
      <c r="D70" s="104">
        <v>26969</v>
      </c>
      <c r="E70" s="91">
        <f t="shared" si="0"/>
        <v>4.5669999999999999E-3</v>
      </c>
    </row>
    <row r="71" spans="1:5" ht="12.95" customHeight="1" x14ac:dyDescent="0.2">
      <c r="A71" s="89"/>
      <c r="B71" s="90" t="s">
        <v>82</v>
      </c>
      <c r="C71" s="91">
        <v>4.5669999999999999E-3</v>
      </c>
      <c r="D71" s="104">
        <v>26999</v>
      </c>
      <c r="E71" s="91">
        <f t="shared" si="0"/>
        <v>4.5669999999999999E-3</v>
      </c>
    </row>
    <row r="72" spans="1:5" ht="12.95" customHeight="1" x14ac:dyDescent="0.2">
      <c r="A72" s="89">
        <v>1974</v>
      </c>
      <c r="B72" s="90" t="s">
        <v>83</v>
      </c>
      <c r="C72" s="91">
        <v>4.5669999999999999E-3</v>
      </c>
      <c r="D72" s="104">
        <v>27030</v>
      </c>
      <c r="E72" s="91">
        <f t="shared" si="0"/>
        <v>4.5669999999999999E-3</v>
      </c>
    </row>
    <row r="73" spans="1:5" ht="12.95" customHeight="1" x14ac:dyDescent="0.2">
      <c r="A73" s="93"/>
      <c r="B73" s="90" t="s">
        <v>84</v>
      </c>
      <c r="C73" s="91">
        <v>4.5669999999999999E-3</v>
      </c>
      <c r="D73" s="104">
        <v>27061</v>
      </c>
      <c r="E73" s="91">
        <f t="shared" ref="E73:E136" si="1">+C73</f>
        <v>4.5669999999999999E-3</v>
      </c>
    </row>
    <row r="74" spans="1:5" ht="12.95" customHeight="1" x14ac:dyDescent="0.2">
      <c r="A74" s="93"/>
      <c r="B74" s="90" t="s">
        <v>85</v>
      </c>
      <c r="C74" s="91">
        <v>6.0060000000000001E-3</v>
      </c>
      <c r="D74" s="104">
        <v>27089</v>
      </c>
      <c r="E74" s="91">
        <f t="shared" si="1"/>
        <v>6.0060000000000001E-3</v>
      </c>
    </row>
    <row r="75" spans="1:5" ht="12.95" customHeight="1" x14ac:dyDescent="0.2">
      <c r="A75" s="93"/>
      <c r="B75" s="90" t="s">
        <v>86</v>
      </c>
      <c r="C75" s="91">
        <v>6.0060000000000001E-3</v>
      </c>
      <c r="D75" s="104">
        <v>27120</v>
      </c>
      <c r="E75" s="91">
        <f t="shared" si="1"/>
        <v>6.0060000000000001E-3</v>
      </c>
    </row>
    <row r="76" spans="1:5" ht="12.95" customHeight="1" x14ac:dyDescent="0.2">
      <c r="A76" s="93"/>
      <c r="B76" s="90" t="s">
        <v>87</v>
      </c>
      <c r="C76" s="91">
        <v>6.019E-3</v>
      </c>
      <c r="D76" s="104">
        <v>27150</v>
      </c>
      <c r="E76" s="91">
        <f t="shared" si="1"/>
        <v>6.019E-3</v>
      </c>
    </row>
    <row r="77" spans="1:5" ht="12.95" customHeight="1" x14ac:dyDescent="0.2">
      <c r="A77" s="93"/>
      <c r="B77" s="90" t="s">
        <v>88</v>
      </c>
      <c r="C77" s="91">
        <v>6.437E-3</v>
      </c>
      <c r="D77" s="104">
        <v>27181</v>
      </c>
      <c r="E77" s="91">
        <f t="shared" si="1"/>
        <v>6.437E-3</v>
      </c>
    </row>
    <row r="78" spans="1:5" ht="12.95" customHeight="1" x14ac:dyDescent="0.2">
      <c r="A78" s="93"/>
      <c r="B78" s="90" t="s">
        <v>89</v>
      </c>
      <c r="C78" s="91">
        <v>7.0400000000000003E-3</v>
      </c>
      <c r="D78" s="104">
        <v>27211</v>
      </c>
      <c r="E78" s="91">
        <f t="shared" si="1"/>
        <v>7.0400000000000003E-3</v>
      </c>
    </row>
    <row r="79" spans="1:5" ht="12.95" customHeight="1" x14ac:dyDescent="0.2">
      <c r="A79" s="93"/>
      <c r="B79" s="90" t="s">
        <v>90</v>
      </c>
      <c r="C79" s="91">
        <v>7.0400000000000003E-3</v>
      </c>
      <c r="D79" s="104">
        <v>27242</v>
      </c>
      <c r="E79" s="91">
        <f t="shared" si="1"/>
        <v>7.0400000000000003E-3</v>
      </c>
    </row>
    <row r="80" spans="1:5" ht="12.95" customHeight="1" x14ac:dyDescent="0.2">
      <c r="A80" s="93"/>
      <c r="B80" s="90" t="s">
        <v>79</v>
      </c>
      <c r="C80" s="91">
        <v>7.5579999999999996E-3</v>
      </c>
      <c r="D80" s="104">
        <v>27273</v>
      </c>
      <c r="E80" s="91">
        <f t="shared" si="1"/>
        <v>7.5579999999999996E-3</v>
      </c>
    </row>
    <row r="81" spans="1:5" ht="12.95" customHeight="1" x14ac:dyDescent="0.2">
      <c r="A81" s="93"/>
      <c r="B81" s="90" t="s">
        <v>80</v>
      </c>
      <c r="C81" s="91">
        <v>7.5579999999999996E-3</v>
      </c>
      <c r="D81" s="104">
        <v>27303</v>
      </c>
      <c r="E81" s="91">
        <f t="shared" si="1"/>
        <v>7.5579999999999996E-3</v>
      </c>
    </row>
    <row r="82" spans="1:5" ht="12.95" customHeight="1" x14ac:dyDescent="0.2">
      <c r="A82" s="93"/>
      <c r="B82" s="90" t="s">
        <v>81</v>
      </c>
      <c r="C82" s="91">
        <v>7.7939999999999997E-3</v>
      </c>
      <c r="D82" s="104">
        <v>27334</v>
      </c>
      <c r="E82" s="91">
        <f t="shared" si="1"/>
        <v>7.7939999999999997E-3</v>
      </c>
    </row>
    <row r="83" spans="1:5" ht="12.95" customHeight="1" x14ac:dyDescent="0.2">
      <c r="A83" s="89"/>
      <c r="B83" s="90" t="s">
        <v>82</v>
      </c>
      <c r="C83" s="91">
        <v>7.7939999999999997E-3</v>
      </c>
      <c r="D83" s="104">
        <v>27364</v>
      </c>
      <c r="E83" s="91">
        <f t="shared" si="1"/>
        <v>7.7939999999999997E-3</v>
      </c>
    </row>
    <row r="84" spans="1:5" ht="12.95" customHeight="1" x14ac:dyDescent="0.2">
      <c r="A84" s="89">
        <v>1975</v>
      </c>
      <c r="B84" s="90" t="s">
        <v>83</v>
      </c>
      <c r="C84" s="91">
        <v>8.5559999999999994E-3</v>
      </c>
      <c r="D84" s="104">
        <v>27395</v>
      </c>
      <c r="E84" s="91">
        <f t="shared" si="1"/>
        <v>8.5559999999999994E-3</v>
      </c>
    </row>
    <row r="85" spans="1:5" ht="12.95" customHeight="1" x14ac:dyDescent="0.2">
      <c r="A85" s="93"/>
      <c r="B85" s="90" t="s">
        <v>84</v>
      </c>
      <c r="C85" s="91">
        <v>9.3059999999999983E-3</v>
      </c>
      <c r="D85" s="104">
        <v>27426</v>
      </c>
      <c r="E85" s="91">
        <f t="shared" si="1"/>
        <v>9.3059999999999983E-3</v>
      </c>
    </row>
    <row r="86" spans="1:5" ht="12.95" customHeight="1" x14ac:dyDescent="0.2">
      <c r="A86" s="93"/>
      <c r="B86" s="90" t="s">
        <v>85</v>
      </c>
      <c r="C86" s="91">
        <v>9.3059999999999983E-3</v>
      </c>
      <c r="D86" s="104">
        <v>27454</v>
      </c>
      <c r="E86" s="91">
        <f t="shared" si="1"/>
        <v>9.3059999999999983E-3</v>
      </c>
    </row>
    <row r="87" spans="1:5" ht="12.95" customHeight="1" x14ac:dyDescent="0.2">
      <c r="A87" s="93"/>
      <c r="B87" s="90" t="s">
        <v>86</v>
      </c>
      <c r="C87" s="91">
        <v>1.0085999999999999E-2</v>
      </c>
      <c r="D87" s="104">
        <v>27485</v>
      </c>
      <c r="E87" s="91">
        <f t="shared" si="1"/>
        <v>1.0085999999999999E-2</v>
      </c>
    </row>
    <row r="88" spans="1:5" ht="12.95" customHeight="1" x14ac:dyDescent="0.2">
      <c r="A88" s="93"/>
      <c r="B88" s="90" t="s">
        <v>87</v>
      </c>
      <c r="C88" s="91">
        <v>1.0749E-2</v>
      </c>
      <c r="D88" s="104">
        <v>27515</v>
      </c>
      <c r="E88" s="91">
        <f t="shared" si="1"/>
        <v>1.0749E-2</v>
      </c>
    </row>
    <row r="89" spans="1:5" ht="12.95" customHeight="1" x14ac:dyDescent="0.2">
      <c r="A89" s="93"/>
      <c r="B89" s="90" t="s">
        <v>88</v>
      </c>
      <c r="C89" s="91">
        <v>1.1583999999999999E-2</v>
      </c>
      <c r="D89" s="104">
        <v>27546</v>
      </c>
      <c r="E89" s="91">
        <f t="shared" si="1"/>
        <v>1.1583999999999999E-2</v>
      </c>
    </row>
    <row r="90" spans="1:5" ht="12.95" customHeight="1" x14ac:dyDescent="0.2">
      <c r="A90" s="93"/>
      <c r="B90" s="90" t="s">
        <v>89</v>
      </c>
      <c r="C90" s="91">
        <v>1.2150000000000001E-2</v>
      </c>
      <c r="D90" s="104">
        <v>27576</v>
      </c>
      <c r="E90" s="91">
        <f t="shared" si="1"/>
        <v>1.2150000000000001E-2</v>
      </c>
    </row>
    <row r="91" spans="1:5" ht="12.95" customHeight="1" x14ac:dyDescent="0.2">
      <c r="A91" s="93"/>
      <c r="B91" s="90" t="s">
        <v>90</v>
      </c>
      <c r="C91" s="91">
        <v>1.221E-2</v>
      </c>
      <c r="D91" s="104">
        <v>27607</v>
      </c>
      <c r="E91" s="91">
        <f t="shared" si="1"/>
        <v>1.221E-2</v>
      </c>
    </row>
    <row r="92" spans="1:5" ht="12.95" customHeight="1" x14ac:dyDescent="0.2">
      <c r="A92" s="93"/>
      <c r="B92" s="90" t="s">
        <v>79</v>
      </c>
      <c r="C92" s="91">
        <v>1.221E-2</v>
      </c>
      <c r="D92" s="104">
        <v>27638</v>
      </c>
      <c r="E92" s="91">
        <f t="shared" si="1"/>
        <v>1.221E-2</v>
      </c>
    </row>
    <row r="93" spans="1:5" ht="12.95" customHeight="1" x14ac:dyDescent="0.2">
      <c r="A93" s="93"/>
      <c r="B93" s="90" t="s">
        <v>80</v>
      </c>
      <c r="C93" s="91">
        <v>1.221E-2</v>
      </c>
      <c r="D93" s="104">
        <v>27668</v>
      </c>
      <c r="E93" s="91">
        <f t="shared" si="1"/>
        <v>1.221E-2</v>
      </c>
    </row>
    <row r="94" spans="1:5" ht="12.95" customHeight="1" x14ac:dyDescent="0.2">
      <c r="A94" s="93"/>
      <c r="B94" s="90" t="s">
        <v>81</v>
      </c>
      <c r="C94" s="91">
        <v>1.226E-2</v>
      </c>
      <c r="D94" s="104">
        <v>27699</v>
      </c>
      <c r="E94" s="91">
        <f t="shared" si="1"/>
        <v>1.226E-2</v>
      </c>
    </row>
    <row r="95" spans="1:5" ht="12.95" customHeight="1" x14ac:dyDescent="0.2">
      <c r="A95" s="89"/>
      <c r="B95" s="90" t="s">
        <v>82</v>
      </c>
      <c r="C95" s="91">
        <v>1.2289999999999999E-2</v>
      </c>
      <c r="D95" s="104">
        <v>27729</v>
      </c>
      <c r="E95" s="91">
        <f t="shared" si="1"/>
        <v>1.2289999999999999E-2</v>
      </c>
    </row>
    <row r="96" spans="1:5" ht="12.95" customHeight="1" x14ac:dyDescent="0.2">
      <c r="A96" s="89">
        <v>1976</v>
      </c>
      <c r="B96" s="90" t="s">
        <v>83</v>
      </c>
      <c r="C96" s="91">
        <v>1.374E-2</v>
      </c>
      <c r="D96" s="104">
        <v>27760</v>
      </c>
      <c r="E96" s="91">
        <f t="shared" si="1"/>
        <v>1.374E-2</v>
      </c>
    </row>
    <row r="97" spans="1:5" ht="12.95" customHeight="1" x14ac:dyDescent="0.2">
      <c r="A97" s="93"/>
      <c r="B97" s="90" t="s">
        <v>84</v>
      </c>
      <c r="C97" s="91">
        <v>1.502E-2</v>
      </c>
      <c r="D97" s="104">
        <v>27791</v>
      </c>
      <c r="E97" s="91">
        <f t="shared" si="1"/>
        <v>1.502E-2</v>
      </c>
    </row>
    <row r="98" spans="1:5" ht="12.95" customHeight="1" x14ac:dyDescent="0.2">
      <c r="A98" s="93"/>
      <c r="B98" s="90" t="s">
        <v>85</v>
      </c>
      <c r="C98" s="91">
        <v>1.5130000000000001E-2</v>
      </c>
      <c r="D98" s="104">
        <v>27820</v>
      </c>
      <c r="E98" s="91">
        <f t="shared" si="1"/>
        <v>1.5130000000000001E-2</v>
      </c>
    </row>
    <row r="99" spans="1:5" ht="12.95" customHeight="1" x14ac:dyDescent="0.2">
      <c r="A99" s="93"/>
      <c r="B99" s="90" t="s">
        <v>86</v>
      </c>
      <c r="C99" s="91">
        <v>1.516E-2</v>
      </c>
      <c r="D99" s="104">
        <v>27851</v>
      </c>
      <c r="E99" s="91">
        <f t="shared" si="1"/>
        <v>1.516E-2</v>
      </c>
    </row>
    <row r="100" spans="1:5" ht="12.95" customHeight="1" x14ac:dyDescent="0.2">
      <c r="A100" s="93"/>
      <c r="B100" s="90" t="s">
        <v>87</v>
      </c>
      <c r="C100" s="91">
        <v>1.5179999999999999E-2</v>
      </c>
      <c r="D100" s="104">
        <v>27881</v>
      </c>
      <c r="E100" s="91">
        <f t="shared" si="1"/>
        <v>1.5179999999999999E-2</v>
      </c>
    </row>
    <row r="101" spans="1:5" ht="12.95" customHeight="1" x14ac:dyDescent="0.2">
      <c r="A101" s="93"/>
      <c r="B101" s="90" t="s">
        <v>88</v>
      </c>
      <c r="C101" s="91">
        <v>1.52E-2</v>
      </c>
      <c r="D101" s="104">
        <v>27912</v>
      </c>
      <c r="E101" s="91">
        <f t="shared" si="1"/>
        <v>1.52E-2</v>
      </c>
    </row>
    <row r="102" spans="1:5" ht="12.95" customHeight="1" x14ac:dyDescent="0.2">
      <c r="A102" s="93"/>
      <c r="B102" s="90" t="s">
        <v>89</v>
      </c>
      <c r="C102" s="91">
        <v>1.52E-2</v>
      </c>
      <c r="D102" s="104">
        <v>27942</v>
      </c>
      <c r="E102" s="91">
        <f t="shared" si="1"/>
        <v>1.52E-2</v>
      </c>
    </row>
    <row r="103" spans="1:5" ht="12.95" customHeight="1" x14ac:dyDescent="0.2">
      <c r="A103" s="93"/>
      <c r="B103" s="90" t="s">
        <v>90</v>
      </c>
      <c r="C103" s="91">
        <v>1.5210000000000001E-2</v>
      </c>
      <c r="D103" s="104">
        <v>27973</v>
      </c>
      <c r="E103" s="91">
        <f t="shared" si="1"/>
        <v>1.5210000000000001E-2</v>
      </c>
    </row>
    <row r="104" spans="1:5" ht="12.95" customHeight="1" x14ac:dyDescent="0.2">
      <c r="A104" s="93"/>
      <c r="B104" s="90" t="s">
        <v>79</v>
      </c>
      <c r="C104" s="91">
        <v>1.83E-2</v>
      </c>
      <c r="D104" s="104">
        <v>28004</v>
      </c>
      <c r="E104" s="91">
        <f t="shared" si="1"/>
        <v>1.83E-2</v>
      </c>
    </row>
    <row r="105" spans="1:5" ht="12.95" customHeight="1" x14ac:dyDescent="0.2">
      <c r="A105" s="93"/>
      <c r="B105" s="90" t="s">
        <v>80</v>
      </c>
      <c r="C105" s="91">
        <v>1.8359999999999998E-2</v>
      </c>
      <c r="D105" s="104">
        <v>28034</v>
      </c>
      <c r="E105" s="91">
        <f t="shared" si="1"/>
        <v>1.8359999999999998E-2</v>
      </c>
    </row>
    <row r="106" spans="1:5" ht="12.95" customHeight="1" x14ac:dyDescent="0.2">
      <c r="A106" s="93"/>
      <c r="B106" s="90" t="s">
        <v>81</v>
      </c>
      <c r="C106" s="91">
        <v>1.8380000000000001E-2</v>
      </c>
      <c r="D106" s="104">
        <v>28065</v>
      </c>
      <c r="E106" s="91">
        <f t="shared" si="1"/>
        <v>1.8380000000000001E-2</v>
      </c>
    </row>
    <row r="107" spans="1:5" ht="12.95" customHeight="1" x14ac:dyDescent="0.2">
      <c r="A107" s="89"/>
      <c r="B107" s="90" t="s">
        <v>82</v>
      </c>
      <c r="C107" s="91">
        <v>1.9429999999999999E-2</v>
      </c>
      <c r="D107" s="104">
        <v>28095</v>
      </c>
      <c r="E107" s="91">
        <f t="shared" si="1"/>
        <v>1.9429999999999999E-2</v>
      </c>
    </row>
    <row r="108" spans="1:5" ht="12.95" customHeight="1" x14ac:dyDescent="0.2">
      <c r="A108" s="89">
        <v>1977</v>
      </c>
      <c r="B108" s="90" t="s">
        <v>83</v>
      </c>
      <c r="C108" s="91">
        <v>1.9440000000000002E-2</v>
      </c>
      <c r="D108" s="104">
        <v>28126</v>
      </c>
      <c r="E108" s="91">
        <f t="shared" si="1"/>
        <v>1.9440000000000002E-2</v>
      </c>
    </row>
    <row r="109" spans="1:5" ht="12.95" customHeight="1" x14ac:dyDescent="0.2">
      <c r="A109" s="93"/>
      <c r="B109" s="90" t="s">
        <v>84</v>
      </c>
      <c r="C109" s="91">
        <v>1.9440000000000002E-2</v>
      </c>
      <c r="D109" s="104">
        <v>28157</v>
      </c>
      <c r="E109" s="91">
        <f t="shared" si="1"/>
        <v>1.9440000000000002E-2</v>
      </c>
    </row>
    <row r="110" spans="1:5" ht="12.95" customHeight="1" x14ac:dyDescent="0.2">
      <c r="A110" s="93"/>
      <c r="B110" s="90" t="s">
        <v>85</v>
      </c>
      <c r="C110" s="91">
        <v>1.9579999999999997E-2</v>
      </c>
      <c r="D110" s="104">
        <v>28185</v>
      </c>
      <c r="E110" s="91">
        <f t="shared" si="1"/>
        <v>1.9579999999999997E-2</v>
      </c>
    </row>
    <row r="111" spans="1:5" ht="12.95" customHeight="1" x14ac:dyDescent="0.2">
      <c r="A111" s="93"/>
      <c r="B111" s="90" t="s">
        <v>86</v>
      </c>
      <c r="C111" s="91">
        <v>2.146E-2</v>
      </c>
      <c r="D111" s="104">
        <v>28216</v>
      </c>
      <c r="E111" s="91">
        <f t="shared" si="1"/>
        <v>2.146E-2</v>
      </c>
    </row>
    <row r="112" spans="1:5" ht="12.95" customHeight="1" x14ac:dyDescent="0.2">
      <c r="A112" s="93"/>
      <c r="B112" s="90" t="s">
        <v>87</v>
      </c>
      <c r="C112" s="91">
        <v>2.146E-2</v>
      </c>
      <c r="D112" s="104">
        <v>28246</v>
      </c>
      <c r="E112" s="91">
        <f t="shared" si="1"/>
        <v>2.146E-2</v>
      </c>
    </row>
    <row r="113" spans="1:5" ht="12.95" customHeight="1" x14ac:dyDescent="0.2">
      <c r="A113" s="93"/>
      <c r="B113" s="90" t="s">
        <v>88</v>
      </c>
      <c r="C113" s="91">
        <v>2.146E-2</v>
      </c>
      <c r="D113" s="104">
        <v>28277</v>
      </c>
      <c r="E113" s="91">
        <f t="shared" si="1"/>
        <v>2.146E-2</v>
      </c>
    </row>
    <row r="114" spans="1:5" ht="12.95" customHeight="1" x14ac:dyDescent="0.2">
      <c r="A114" s="93"/>
      <c r="B114" s="90" t="s">
        <v>89</v>
      </c>
      <c r="C114" s="91">
        <v>2.146E-2</v>
      </c>
      <c r="D114" s="104">
        <v>28307</v>
      </c>
      <c r="E114" s="91">
        <f t="shared" si="1"/>
        <v>2.146E-2</v>
      </c>
    </row>
    <row r="115" spans="1:5" ht="12.95" customHeight="1" x14ac:dyDescent="0.2">
      <c r="A115" s="93"/>
      <c r="B115" s="90" t="s">
        <v>90</v>
      </c>
      <c r="C115" s="91">
        <v>2.3719999999999998E-2</v>
      </c>
      <c r="D115" s="104">
        <v>28338</v>
      </c>
      <c r="E115" s="91">
        <f t="shared" si="1"/>
        <v>2.3719999999999998E-2</v>
      </c>
    </row>
    <row r="116" spans="1:5" ht="12.95" customHeight="1" x14ac:dyDescent="0.2">
      <c r="A116" s="93"/>
      <c r="B116" s="90" t="s">
        <v>79</v>
      </c>
      <c r="C116" s="91">
        <v>2.3809999999999998E-2</v>
      </c>
      <c r="D116" s="104">
        <v>28369</v>
      </c>
      <c r="E116" s="91">
        <f t="shared" si="1"/>
        <v>2.3809999999999998E-2</v>
      </c>
    </row>
    <row r="117" spans="1:5" ht="12.95" customHeight="1" x14ac:dyDescent="0.2">
      <c r="A117" s="93"/>
      <c r="B117" s="90" t="s">
        <v>80</v>
      </c>
      <c r="C117" s="91">
        <v>2.3809999999999998E-2</v>
      </c>
      <c r="D117" s="104">
        <v>28399</v>
      </c>
      <c r="E117" s="91">
        <f t="shared" si="1"/>
        <v>2.3809999999999998E-2</v>
      </c>
    </row>
    <row r="118" spans="1:5" ht="12.95" customHeight="1" x14ac:dyDescent="0.2">
      <c r="A118" s="93"/>
      <c r="B118" s="90" t="s">
        <v>81</v>
      </c>
      <c r="C118" s="91">
        <v>2.63E-2</v>
      </c>
      <c r="D118" s="104">
        <v>28430</v>
      </c>
      <c r="E118" s="91">
        <f t="shared" si="1"/>
        <v>2.63E-2</v>
      </c>
    </row>
    <row r="119" spans="1:5" ht="12.95" customHeight="1" x14ac:dyDescent="0.2">
      <c r="A119" s="89"/>
      <c r="B119" s="90" t="s">
        <v>82</v>
      </c>
      <c r="C119" s="91">
        <v>2.647E-2</v>
      </c>
      <c r="D119" s="104">
        <v>28460</v>
      </c>
      <c r="E119" s="91">
        <f t="shared" si="1"/>
        <v>2.647E-2</v>
      </c>
    </row>
    <row r="120" spans="1:5" ht="12.95" customHeight="1" x14ac:dyDescent="0.2">
      <c r="A120" s="89">
        <v>1978</v>
      </c>
      <c r="B120" s="90" t="s">
        <v>83</v>
      </c>
      <c r="C120" s="91">
        <v>2.647E-2</v>
      </c>
      <c r="D120" s="104">
        <v>28491</v>
      </c>
      <c r="E120" s="91">
        <f t="shared" si="1"/>
        <v>2.647E-2</v>
      </c>
    </row>
    <row r="121" spans="1:5" ht="12.95" customHeight="1" x14ac:dyDescent="0.2">
      <c r="A121" s="93"/>
      <c r="B121" s="90" t="s">
        <v>84</v>
      </c>
      <c r="C121" s="91">
        <v>2.8309999999999998E-2</v>
      </c>
      <c r="D121" s="104">
        <v>28522</v>
      </c>
      <c r="E121" s="91">
        <f t="shared" si="1"/>
        <v>2.8309999999999998E-2</v>
      </c>
    </row>
    <row r="122" spans="1:5" ht="12.95" customHeight="1" x14ac:dyDescent="0.2">
      <c r="A122" s="93"/>
      <c r="B122" s="90" t="s">
        <v>85</v>
      </c>
      <c r="C122" s="91">
        <v>2.8379999999999999E-2</v>
      </c>
      <c r="D122" s="104">
        <v>28550</v>
      </c>
      <c r="E122" s="91">
        <f t="shared" si="1"/>
        <v>2.8379999999999999E-2</v>
      </c>
    </row>
    <row r="123" spans="1:5" ht="12.95" customHeight="1" x14ac:dyDescent="0.2">
      <c r="A123" s="93"/>
      <c r="B123" s="90" t="s">
        <v>86</v>
      </c>
      <c r="C123" s="91">
        <v>2.8379999999999999E-2</v>
      </c>
      <c r="D123" s="104">
        <v>28581</v>
      </c>
      <c r="E123" s="91">
        <f t="shared" si="1"/>
        <v>2.8379999999999999E-2</v>
      </c>
    </row>
    <row r="124" spans="1:5" ht="12.95" customHeight="1" x14ac:dyDescent="0.2">
      <c r="A124" s="93"/>
      <c r="B124" s="90" t="s">
        <v>87</v>
      </c>
      <c r="C124" s="91">
        <v>3.0589999999999999E-2</v>
      </c>
      <c r="D124" s="104">
        <v>28611</v>
      </c>
      <c r="E124" s="91">
        <f t="shared" si="1"/>
        <v>3.0589999999999999E-2</v>
      </c>
    </row>
    <row r="125" spans="1:5" ht="12.95" customHeight="1" x14ac:dyDescent="0.2">
      <c r="A125" s="93"/>
      <c r="B125" s="90" t="s">
        <v>88</v>
      </c>
      <c r="C125" s="91">
        <v>3.0679999999999999E-2</v>
      </c>
      <c r="D125" s="104">
        <v>28642</v>
      </c>
      <c r="E125" s="91">
        <f t="shared" si="1"/>
        <v>3.0679999999999999E-2</v>
      </c>
    </row>
    <row r="126" spans="1:5" ht="12.95" customHeight="1" x14ac:dyDescent="0.2">
      <c r="A126" s="93"/>
      <c r="B126" s="90" t="s">
        <v>89</v>
      </c>
      <c r="C126" s="91">
        <v>3.0679999999999999E-2</v>
      </c>
      <c r="D126" s="104">
        <v>28672</v>
      </c>
      <c r="E126" s="91">
        <f t="shared" si="1"/>
        <v>3.0679999999999999E-2</v>
      </c>
    </row>
    <row r="127" spans="1:5" ht="12.95" customHeight="1" x14ac:dyDescent="0.2">
      <c r="A127" s="93"/>
      <c r="B127" s="90" t="s">
        <v>90</v>
      </c>
      <c r="C127" s="91">
        <v>3.3070000000000002E-2</v>
      </c>
      <c r="D127" s="104">
        <v>28703</v>
      </c>
      <c r="E127" s="91">
        <f t="shared" si="1"/>
        <v>3.3070000000000002E-2</v>
      </c>
    </row>
    <row r="128" spans="1:5" ht="12.95" customHeight="1" x14ac:dyDescent="0.2">
      <c r="A128" s="93"/>
      <c r="B128" s="90" t="s">
        <v>79</v>
      </c>
      <c r="C128" s="91">
        <v>3.3100000000000004E-2</v>
      </c>
      <c r="D128" s="104">
        <v>28734</v>
      </c>
      <c r="E128" s="91">
        <f t="shared" si="1"/>
        <v>3.3100000000000004E-2</v>
      </c>
    </row>
    <row r="129" spans="1:5" ht="12.95" customHeight="1" x14ac:dyDescent="0.2">
      <c r="A129" s="93"/>
      <c r="B129" s="90" t="s">
        <v>80</v>
      </c>
      <c r="C129" s="91">
        <v>3.3299999999999996E-2</v>
      </c>
      <c r="D129" s="104">
        <v>28764</v>
      </c>
      <c r="E129" s="91">
        <f t="shared" si="1"/>
        <v>3.3299999999999996E-2</v>
      </c>
    </row>
    <row r="130" spans="1:5" ht="12.95" customHeight="1" x14ac:dyDescent="0.2">
      <c r="A130" s="93"/>
      <c r="B130" s="90" t="s">
        <v>81</v>
      </c>
      <c r="C130" s="91">
        <v>3.6340000000000004E-2</v>
      </c>
      <c r="D130" s="104">
        <v>28795</v>
      </c>
      <c r="E130" s="91">
        <f t="shared" si="1"/>
        <v>3.6340000000000004E-2</v>
      </c>
    </row>
    <row r="131" spans="1:5" ht="12.95" customHeight="1" x14ac:dyDescent="0.2">
      <c r="A131" s="89"/>
      <c r="B131" s="90" t="s">
        <v>82</v>
      </c>
      <c r="C131" s="91">
        <v>3.637E-2</v>
      </c>
      <c r="D131" s="104">
        <v>28825</v>
      </c>
      <c r="E131" s="91">
        <f t="shared" si="1"/>
        <v>3.637E-2</v>
      </c>
    </row>
    <row r="132" spans="1:5" ht="12.95" customHeight="1" x14ac:dyDescent="0.2">
      <c r="A132" s="89">
        <v>1979</v>
      </c>
      <c r="B132" s="90" t="s">
        <v>83</v>
      </c>
      <c r="C132" s="91">
        <v>3.637E-2</v>
      </c>
      <c r="D132" s="104">
        <v>28856</v>
      </c>
      <c r="E132" s="91">
        <f t="shared" si="1"/>
        <v>3.637E-2</v>
      </c>
    </row>
    <row r="133" spans="1:5" ht="12.95" customHeight="1" x14ac:dyDescent="0.2">
      <c r="A133" s="93"/>
      <c r="B133" s="90" t="s">
        <v>84</v>
      </c>
      <c r="C133" s="91">
        <v>3.9939999999999996E-2</v>
      </c>
      <c r="D133" s="104">
        <v>28887</v>
      </c>
      <c r="E133" s="91">
        <f t="shared" si="1"/>
        <v>3.9939999999999996E-2</v>
      </c>
    </row>
    <row r="134" spans="1:5" ht="12.95" customHeight="1" x14ac:dyDescent="0.2">
      <c r="A134" s="93"/>
      <c r="B134" s="90" t="s">
        <v>85</v>
      </c>
      <c r="C134" s="91">
        <v>3.9939999999999996E-2</v>
      </c>
      <c r="D134" s="104">
        <v>28915</v>
      </c>
      <c r="E134" s="91">
        <f t="shared" si="1"/>
        <v>3.9939999999999996E-2</v>
      </c>
    </row>
    <row r="135" spans="1:5" ht="12.95" customHeight="1" x14ac:dyDescent="0.2">
      <c r="A135" s="95"/>
      <c r="B135" s="90" t="s">
        <v>86</v>
      </c>
      <c r="C135" s="91">
        <v>4.369E-2</v>
      </c>
      <c r="D135" s="104">
        <v>28946</v>
      </c>
      <c r="E135" s="91">
        <f t="shared" si="1"/>
        <v>4.369E-2</v>
      </c>
    </row>
    <row r="136" spans="1:5" ht="12.95" customHeight="1" x14ac:dyDescent="0.2">
      <c r="A136" s="93"/>
      <c r="B136" s="90" t="s">
        <v>87</v>
      </c>
      <c r="C136" s="91">
        <v>4.369E-2</v>
      </c>
      <c r="D136" s="104">
        <v>28976</v>
      </c>
      <c r="E136" s="91">
        <f t="shared" si="1"/>
        <v>4.369E-2</v>
      </c>
    </row>
    <row r="137" spans="1:5" ht="12.95" customHeight="1" x14ac:dyDescent="0.2">
      <c r="A137" s="93"/>
      <c r="B137" s="90" t="s">
        <v>88</v>
      </c>
      <c r="C137" s="91">
        <v>4.369E-2</v>
      </c>
      <c r="D137" s="104">
        <v>29007</v>
      </c>
      <c r="E137" s="91">
        <f t="shared" ref="E137:E200" si="2">+C137</f>
        <v>4.369E-2</v>
      </c>
    </row>
    <row r="138" spans="1:5" ht="12.95" customHeight="1" x14ac:dyDescent="0.2">
      <c r="A138" s="93"/>
      <c r="B138" s="90" t="s">
        <v>89</v>
      </c>
      <c r="C138" s="91">
        <v>4.8049999999999995E-2</v>
      </c>
      <c r="D138" s="104">
        <v>29037</v>
      </c>
      <c r="E138" s="91">
        <f t="shared" si="2"/>
        <v>4.8049999999999995E-2</v>
      </c>
    </row>
    <row r="139" spans="1:5" ht="12.95" customHeight="1" x14ac:dyDescent="0.2">
      <c r="A139" s="93"/>
      <c r="B139" s="90" t="s">
        <v>90</v>
      </c>
      <c r="C139" s="91">
        <v>4.8049999999999995E-2</v>
      </c>
      <c r="D139" s="104">
        <v>29068</v>
      </c>
      <c r="E139" s="91">
        <f t="shared" si="2"/>
        <v>4.8049999999999995E-2</v>
      </c>
    </row>
    <row r="140" spans="1:5" ht="12.95" customHeight="1" x14ac:dyDescent="0.2">
      <c r="A140" s="93"/>
      <c r="B140" s="90" t="s">
        <v>79</v>
      </c>
      <c r="C140" s="91">
        <v>4.947E-2</v>
      </c>
      <c r="D140" s="104">
        <v>29099</v>
      </c>
      <c r="E140" s="91">
        <f t="shared" si="2"/>
        <v>4.947E-2</v>
      </c>
    </row>
    <row r="141" spans="1:5" ht="12.95" customHeight="1" x14ac:dyDescent="0.2">
      <c r="A141" s="93"/>
      <c r="B141" s="90" t="s">
        <v>80</v>
      </c>
      <c r="C141" s="91">
        <v>5.4640000000000001E-2</v>
      </c>
      <c r="D141" s="104">
        <v>29129</v>
      </c>
      <c r="E141" s="91">
        <f t="shared" si="2"/>
        <v>5.4640000000000001E-2</v>
      </c>
    </row>
    <row r="142" spans="1:5" ht="12.95" customHeight="1" x14ac:dyDescent="0.2">
      <c r="A142" s="93"/>
      <c r="B142" s="90" t="s">
        <v>81</v>
      </c>
      <c r="C142" s="91">
        <v>5.4740000000000004E-2</v>
      </c>
      <c r="D142" s="104">
        <v>29160</v>
      </c>
      <c r="E142" s="91">
        <f t="shared" si="2"/>
        <v>5.4740000000000004E-2</v>
      </c>
    </row>
    <row r="143" spans="1:5" ht="12.95" customHeight="1" x14ac:dyDescent="0.2">
      <c r="A143" s="89"/>
      <c r="B143" s="90" t="s">
        <v>82</v>
      </c>
      <c r="C143" s="91">
        <v>5.4740000000000004E-2</v>
      </c>
      <c r="D143" s="104">
        <v>29190</v>
      </c>
      <c r="E143" s="91">
        <f t="shared" si="2"/>
        <v>5.4740000000000004E-2</v>
      </c>
    </row>
    <row r="144" spans="1:5" ht="12.95" customHeight="1" x14ac:dyDescent="0.2">
      <c r="A144" s="89">
        <v>1980</v>
      </c>
      <c r="B144" s="90" t="s">
        <v>83</v>
      </c>
      <c r="C144" s="91">
        <v>6.2630000000000005E-2</v>
      </c>
      <c r="D144" s="104">
        <v>29221</v>
      </c>
      <c r="E144" s="91">
        <f t="shared" si="2"/>
        <v>6.2630000000000005E-2</v>
      </c>
    </row>
    <row r="145" spans="1:5" ht="12.95" customHeight="1" x14ac:dyDescent="0.2">
      <c r="A145" s="93"/>
      <c r="B145" s="90" t="s">
        <v>84</v>
      </c>
      <c r="C145" s="91">
        <v>6.2630000000000005E-2</v>
      </c>
      <c r="D145" s="104">
        <v>29252</v>
      </c>
      <c r="E145" s="91">
        <f t="shared" si="2"/>
        <v>6.2630000000000005E-2</v>
      </c>
    </row>
    <row r="146" spans="1:5" ht="12.95" customHeight="1" x14ac:dyDescent="0.2">
      <c r="A146" s="93"/>
      <c r="B146" s="90" t="s">
        <v>85</v>
      </c>
      <c r="C146" s="91">
        <v>6.2840000000000007E-2</v>
      </c>
      <c r="D146" s="104">
        <v>29281</v>
      </c>
      <c r="E146" s="91">
        <f t="shared" si="2"/>
        <v>6.2840000000000007E-2</v>
      </c>
    </row>
    <row r="147" spans="1:5" ht="12.95" customHeight="1" x14ac:dyDescent="0.2">
      <c r="A147" s="93"/>
      <c r="B147" s="90" t="s">
        <v>86</v>
      </c>
      <c r="C147" s="91">
        <v>7.3370000000000005E-2</v>
      </c>
      <c r="D147" s="104">
        <v>29312</v>
      </c>
      <c r="E147" s="91">
        <f t="shared" si="2"/>
        <v>7.3370000000000005E-2</v>
      </c>
    </row>
    <row r="148" spans="1:5" ht="12.95" customHeight="1" x14ac:dyDescent="0.2">
      <c r="A148" s="93"/>
      <c r="B148" s="90" t="s">
        <v>87</v>
      </c>
      <c r="C148" s="91">
        <v>7.3370000000000005E-2</v>
      </c>
      <c r="D148" s="104">
        <v>29342</v>
      </c>
      <c r="E148" s="91">
        <f t="shared" si="2"/>
        <v>7.3370000000000005E-2</v>
      </c>
    </row>
    <row r="149" spans="1:5" ht="12.95" customHeight="1" x14ac:dyDescent="0.2">
      <c r="A149" s="93"/>
      <c r="B149" s="90" t="s">
        <v>88</v>
      </c>
      <c r="C149" s="91">
        <v>7.3370000000000005E-2</v>
      </c>
      <c r="D149" s="104">
        <v>29373</v>
      </c>
      <c r="E149" s="91">
        <f t="shared" si="2"/>
        <v>7.3370000000000005E-2</v>
      </c>
    </row>
    <row r="150" spans="1:5" ht="12.95" customHeight="1" x14ac:dyDescent="0.2">
      <c r="A150" s="93"/>
      <c r="B150" s="90" t="s">
        <v>89</v>
      </c>
      <c r="C150" s="91">
        <v>7.3870000000000005E-2</v>
      </c>
      <c r="D150" s="104">
        <v>29403</v>
      </c>
      <c r="E150" s="91">
        <f t="shared" si="2"/>
        <v>7.3870000000000005E-2</v>
      </c>
    </row>
    <row r="151" spans="1:5" ht="12.95" customHeight="1" x14ac:dyDescent="0.2">
      <c r="A151" s="93"/>
      <c r="B151" s="90" t="s">
        <v>90</v>
      </c>
      <c r="C151" s="91">
        <v>8.5900000000000004E-2</v>
      </c>
      <c r="D151" s="104">
        <v>29434</v>
      </c>
      <c r="E151" s="91">
        <f t="shared" si="2"/>
        <v>8.5900000000000004E-2</v>
      </c>
    </row>
    <row r="152" spans="1:5" ht="12.95" customHeight="1" x14ac:dyDescent="0.2">
      <c r="A152" s="93"/>
      <c r="B152" s="90" t="s">
        <v>79</v>
      </c>
      <c r="C152" s="91">
        <v>8.609E-2</v>
      </c>
      <c r="D152" s="104">
        <v>29465</v>
      </c>
      <c r="E152" s="91">
        <f t="shared" si="2"/>
        <v>8.609E-2</v>
      </c>
    </row>
    <row r="153" spans="1:5" ht="12.95" customHeight="1" x14ac:dyDescent="0.2">
      <c r="A153" s="93"/>
      <c r="B153" s="90" t="s">
        <v>80</v>
      </c>
      <c r="C153" s="91">
        <v>8.609E-2</v>
      </c>
      <c r="D153" s="104">
        <v>29495</v>
      </c>
      <c r="E153" s="91">
        <f t="shared" si="2"/>
        <v>8.609E-2</v>
      </c>
    </row>
    <row r="154" spans="1:5" ht="12.95" customHeight="1" x14ac:dyDescent="0.2">
      <c r="A154" s="93"/>
      <c r="B154" s="90" t="s">
        <v>81</v>
      </c>
      <c r="C154" s="91">
        <v>8.6190000000000003E-2</v>
      </c>
      <c r="D154" s="104">
        <v>29526</v>
      </c>
      <c r="E154" s="91">
        <f t="shared" si="2"/>
        <v>8.6190000000000003E-2</v>
      </c>
    </row>
    <row r="155" spans="1:5" ht="12.95" customHeight="1" x14ac:dyDescent="0.2">
      <c r="A155" s="89"/>
      <c r="B155" s="90" t="s">
        <v>82</v>
      </c>
      <c r="C155" s="91">
        <v>9.7769999999999996E-2</v>
      </c>
      <c r="D155" s="104">
        <v>29556</v>
      </c>
      <c r="E155" s="91">
        <f t="shared" si="2"/>
        <v>9.7769999999999996E-2</v>
      </c>
    </row>
    <row r="156" spans="1:5" ht="12.95" customHeight="1" x14ac:dyDescent="0.2">
      <c r="A156" s="89">
        <v>1981</v>
      </c>
      <c r="B156" s="90" t="s">
        <v>83</v>
      </c>
      <c r="C156" s="91">
        <v>9.8280000000000006E-2</v>
      </c>
      <c r="D156" s="104">
        <v>29587</v>
      </c>
      <c r="E156" s="91">
        <f t="shared" si="2"/>
        <v>9.8280000000000006E-2</v>
      </c>
    </row>
    <row r="157" spans="1:5" ht="12.95" customHeight="1" x14ac:dyDescent="0.2">
      <c r="A157" s="93"/>
      <c r="B157" s="90" t="s">
        <v>84</v>
      </c>
      <c r="C157" s="91">
        <v>9.8299999999999998E-2</v>
      </c>
      <c r="D157" s="104">
        <v>29618</v>
      </c>
      <c r="E157" s="91">
        <f t="shared" si="2"/>
        <v>9.8299999999999998E-2</v>
      </c>
    </row>
    <row r="158" spans="1:5" ht="12.95" customHeight="1" x14ac:dyDescent="0.2">
      <c r="A158" s="93"/>
      <c r="B158" s="90" t="s">
        <v>85</v>
      </c>
      <c r="C158" s="91">
        <v>9.9290000000000003E-2</v>
      </c>
      <c r="D158" s="104">
        <v>29646</v>
      </c>
      <c r="E158" s="91">
        <f t="shared" si="2"/>
        <v>9.9290000000000003E-2</v>
      </c>
    </row>
    <row r="159" spans="1:5" ht="12.95" customHeight="1" x14ac:dyDescent="0.2">
      <c r="A159" s="93"/>
      <c r="B159" s="90" t="s">
        <v>86</v>
      </c>
      <c r="C159" s="91">
        <v>0.11214</v>
      </c>
      <c r="D159" s="104">
        <v>29677</v>
      </c>
      <c r="E159" s="91">
        <f t="shared" si="2"/>
        <v>0.11214</v>
      </c>
    </row>
    <row r="160" spans="1:5" ht="12.95" customHeight="1" x14ac:dyDescent="0.2">
      <c r="A160" s="93"/>
      <c r="B160" s="90" t="s">
        <v>87</v>
      </c>
      <c r="C160" s="91">
        <v>0.11261</v>
      </c>
      <c r="D160" s="104">
        <v>29707</v>
      </c>
      <c r="E160" s="91">
        <f t="shared" si="2"/>
        <v>0.11261</v>
      </c>
    </row>
    <row r="161" spans="1:5" ht="12.95" customHeight="1" x14ac:dyDescent="0.2">
      <c r="A161" s="93"/>
      <c r="B161" s="90" t="s">
        <v>88</v>
      </c>
      <c r="C161" s="91">
        <v>0.11281000000000001</v>
      </c>
      <c r="D161" s="104">
        <v>29738</v>
      </c>
      <c r="E161" s="91">
        <f t="shared" si="2"/>
        <v>0.11281000000000001</v>
      </c>
    </row>
    <row r="162" spans="1:5" ht="12.95" customHeight="1" x14ac:dyDescent="0.2">
      <c r="A162" s="93"/>
      <c r="B162" s="90" t="s">
        <v>89</v>
      </c>
      <c r="C162" s="91">
        <v>0.11326</v>
      </c>
      <c r="D162" s="104">
        <v>29768</v>
      </c>
      <c r="E162" s="91">
        <f t="shared" si="2"/>
        <v>0.11326</v>
      </c>
    </row>
    <row r="163" spans="1:5" ht="12.95" customHeight="1" x14ac:dyDescent="0.2">
      <c r="A163" s="93"/>
      <c r="B163" s="90" t="s">
        <v>90</v>
      </c>
      <c r="C163" s="91">
        <v>0.11356999999999999</v>
      </c>
      <c r="D163" s="104">
        <v>29799</v>
      </c>
      <c r="E163" s="91">
        <f t="shared" si="2"/>
        <v>0.11356999999999999</v>
      </c>
    </row>
    <row r="164" spans="1:5" ht="12.95" customHeight="1" x14ac:dyDescent="0.2">
      <c r="A164" s="93"/>
      <c r="B164" s="90" t="s">
        <v>79</v>
      </c>
      <c r="C164" s="91">
        <v>0.12720999999999999</v>
      </c>
      <c r="D164" s="104">
        <v>29830</v>
      </c>
      <c r="E164" s="91">
        <f t="shared" si="2"/>
        <v>0.12720999999999999</v>
      </c>
    </row>
    <row r="165" spans="1:5" ht="12.95" customHeight="1" x14ac:dyDescent="0.2">
      <c r="A165" s="93"/>
      <c r="B165" s="90" t="s">
        <v>80</v>
      </c>
      <c r="C165" s="91">
        <v>0.12764</v>
      </c>
      <c r="D165" s="104">
        <v>29860</v>
      </c>
      <c r="E165" s="91">
        <f t="shared" si="2"/>
        <v>0.12764</v>
      </c>
    </row>
    <row r="166" spans="1:5" ht="12.95" customHeight="1" x14ac:dyDescent="0.2">
      <c r="A166" s="93"/>
      <c r="B166" s="90" t="s">
        <v>81</v>
      </c>
      <c r="C166" s="91">
        <v>0.12773000000000001</v>
      </c>
      <c r="D166" s="104">
        <v>29891</v>
      </c>
      <c r="E166" s="91">
        <f t="shared" si="2"/>
        <v>0.12773000000000001</v>
      </c>
    </row>
    <row r="167" spans="1:5" ht="12.95" customHeight="1" x14ac:dyDescent="0.2">
      <c r="A167" s="89"/>
      <c r="B167" s="90" t="s">
        <v>82</v>
      </c>
      <c r="C167" s="91">
        <v>0.12803999999999999</v>
      </c>
      <c r="D167" s="104">
        <v>29921</v>
      </c>
      <c r="E167" s="91">
        <f t="shared" si="2"/>
        <v>0.12803999999999999</v>
      </c>
    </row>
    <row r="168" spans="1:5" ht="12.95" customHeight="1" x14ac:dyDescent="0.2">
      <c r="A168" s="89">
        <v>1982</v>
      </c>
      <c r="B168" s="90" t="s">
        <v>83</v>
      </c>
      <c r="C168" s="91">
        <v>0.12819</v>
      </c>
      <c r="D168" s="104">
        <v>29952</v>
      </c>
      <c r="E168" s="91">
        <f t="shared" si="2"/>
        <v>0.12819</v>
      </c>
    </row>
    <row r="169" spans="1:5" ht="12.95" customHeight="1" x14ac:dyDescent="0.2">
      <c r="A169" s="93"/>
      <c r="B169" s="90" t="s">
        <v>84</v>
      </c>
      <c r="C169" s="91">
        <v>0.12819</v>
      </c>
      <c r="D169" s="104">
        <v>29983</v>
      </c>
      <c r="E169" s="91">
        <f t="shared" si="2"/>
        <v>0.12819</v>
      </c>
    </row>
    <row r="170" spans="1:5" ht="12.95" customHeight="1" x14ac:dyDescent="0.2">
      <c r="A170" s="93"/>
      <c r="B170" s="90" t="s">
        <v>85</v>
      </c>
      <c r="C170" s="91">
        <v>0.14244000000000001</v>
      </c>
      <c r="D170" s="104">
        <v>30011</v>
      </c>
      <c r="E170" s="91">
        <f t="shared" si="2"/>
        <v>0.14244000000000001</v>
      </c>
    </row>
    <row r="171" spans="1:5" ht="12.95" customHeight="1" x14ac:dyDescent="0.2">
      <c r="A171" s="93"/>
      <c r="B171" s="90" t="s">
        <v>86</v>
      </c>
      <c r="C171" s="91">
        <v>0.14265</v>
      </c>
      <c r="D171" s="104">
        <v>30042</v>
      </c>
      <c r="E171" s="91">
        <f t="shared" si="2"/>
        <v>0.14265</v>
      </c>
    </row>
    <row r="172" spans="1:5" ht="12.95" customHeight="1" x14ac:dyDescent="0.2">
      <c r="A172" s="93"/>
      <c r="B172" s="90" t="s">
        <v>87</v>
      </c>
      <c r="C172" s="91">
        <v>0.14265</v>
      </c>
      <c r="D172" s="104">
        <v>30072</v>
      </c>
      <c r="E172" s="91">
        <f t="shared" si="2"/>
        <v>0.14265</v>
      </c>
    </row>
    <row r="173" spans="1:5" ht="12.95" customHeight="1" x14ac:dyDescent="0.2">
      <c r="A173" s="93"/>
      <c r="B173" s="90" t="s">
        <v>88</v>
      </c>
      <c r="C173" s="91">
        <v>0.14265</v>
      </c>
      <c r="D173" s="104">
        <v>30103</v>
      </c>
      <c r="E173" s="91">
        <f t="shared" si="2"/>
        <v>0.14265</v>
      </c>
    </row>
    <row r="174" spans="1:5" ht="12.95" customHeight="1" x14ac:dyDescent="0.2">
      <c r="A174" s="93"/>
      <c r="B174" s="90" t="s">
        <v>89</v>
      </c>
      <c r="C174" s="91">
        <v>0.14265</v>
      </c>
      <c r="D174" s="104">
        <v>30133</v>
      </c>
      <c r="E174" s="91">
        <f t="shared" si="2"/>
        <v>0.14265</v>
      </c>
    </row>
    <row r="175" spans="1:5" ht="12.95" customHeight="1" x14ac:dyDescent="0.2">
      <c r="A175" s="93"/>
      <c r="B175" s="90" t="s">
        <v>90</v>
      </c>
      <c r="C175" s="91">
        <v>0.14265</v>
      </c>
      <c r="D175" s="104">
        <v>30164</v>
      </c>
      <c r="E175" s="91">
        <f t="shared" si="2"/>
        <v>0.14265</v>
      </c>
    </row>
    <row r="176" spans="1:5" ht="12.95" customHeight="1" x14ac:dyDescent="0.2">
      <c r="A176" s="93"/>
      <c r="B176" s="90" t="s">
        <v>79</v>
      </c>
      <c r="C176" s="91">
        <v>0.14265</v>
      </c>
      <c r="D176" s="104">
        <v>30195</v>
      </c>
      <c r="E176" s="91">
        <f t="shared" si="2"/>
        <v>0.14265</v>
      </c>
    </row>
    <row r="177" spans="1:5" ht="12.95" customHeight="1" x14ac:dyDescent="0.2">
      <c r="A177" s="93"/>
      <c r="B177" s="90" t="s">
        <v>80</v>
      </c>
      <c r="C177" s="91">
        <v>0.14265</v>
      </c>
      <c r="D177" s="104">
        <v>30225</v>
      </c>
      <c r="E177" s="91">
        <f t="shared" si="2"/>
        <v>0.14265</v>
      </c>
    </row>
    <row r="178" spans="1:5" ht="12.95" customHeight="1" x14ac:dyDescent="0.2">
      <c r="A178" s="93"/>
      <c r="B178" s="90" t="s">
        <v>81</v>
      </c>
      <c r="C178" s="91">
        <v>0.14265</v>
      </c>
      <c r="D178" s="104">
        <v>30256</v>
      </c>
      <c r="E178" s="91">
        <f t="shared" si="2"/>
        <v>0.14265</v>
      </c>
    </row>
    <row r="179" spans="1:5" ht="12.95" customHeight="1" x14ac:dyDescent="0.2">
      <c r="A179" s="89"/>
      <c r="B179" s="90" t="s">
        <v>82</v>
      </c>
      <c r="C179" s="91">
        <v>0.14265</v>
      </c>
      <c r="D179" s="104">
        <v>30286</v>
      </c>
      <c r="E179" s="91">
        <f t="shared" si="2"/>
        <v>0.14265</v>
      </c>
    </row>
    <row r="180" spans="1:5" ht="12.95" customHeight="1" x14ac:dyDescent="0.2">
      <c r="A180" s="89">
        <v>1983</v>
      </c>
      <c r="B180" s="90" t="s">
        <v>83</v>
      </c>
      <c r="C180" s="91">
        <v>0.14265</v>
      </c>
      <c r="D180" s="104">
        <v>30317</v>
      </c>
      <c r="E180" s="91">
        <f t="shared" si="2"/>
        <v>0.14265</v>
      </c>
    </row>
    <row r="181" spans="1:5" ht="12.95" customHeight="1" x14ac:dyDescent="0.2">
      <c r="A181" s="93"/>
      <c r="B181" s="90" t="s">
        <v>84</v>
      </c>
      <c r="C181" s="91">
        <v>0.14265</v>
      </c>
      <c r="D181" s="104">
        <v>30348</v>
      </c>
      <c r="E181" s="91">
        <f t="shared" si="2"/>
        <v>0.14265</v>
      </c>
    </row>
    <row r="182" spans="1:5" ht="12.95" customHeight="1" x14ac:dyDescent="0.2">
      <c r="A182" s="93"/>
      <c r="B182" s="90" t="s">
        <v>85</v>
      </c>
      <c r="C182" s="91">
        <v>0.16405</v>
      </c>
      <c r="D182" s="104">
        <v>30376</v>
      </c>
      <c r="E182" s="91">
        <f t="shared" si="2"/>
        <v>0.16405</v>
      </c>
    </row>
    <row r="183" spans="1:5" ht="12.95" customHeight="1" x14ac:dyDescent="0.2">
      <c r="A183" s="93"/>
      <c r="B183" s="90" t="s">
        <v>86</v>
      </c>
      <c r="C183" s="91">
        <v>0.16405</v>
      </c>
      <c r="D183" s="104">
        <v>30407</v>
      </c>
      <c r="E183" s="91">
        <f t="shared" si="2"/>
        <v>0.16405</v>
      </c>
    </row>
    <row r="184" spans="1:5" ht="12.95" customHeight="1" x14ac:dyDescent="0.2">
      <c r="A184" s="93"/>
      <c r="B184" s="90" t="s">
        <v>87</v>
      </c>
      <c r="C184" s="91">
        <v>0.16405</v>
      </c>
      <c r="D184" s="104">
        <v>30437</v>
      </c>
      <c r="E184" s="91">
        <f t="shared" si="2"/>
        <v>0.16405</v>
      </c>
    </row>
    <row r="185" spans="1:5" ht="12.95" customHeight="1" x14ac:dyDescent="0.2">
      <c r="A185" s="93"/>
      <c r="B185" s="90" t="s">
        <v>88</v>
      </c>
      <c r="C185" s="91">
        <v>0.16405</v>
      </c>
      <c r="D185" s="104">
        <v>30468</v>
      </c>
      <c r="E185" s="91">
        <f t="shared" si="2"/>
        <v>0.16405</v>
      </c>
    </row>
    <row r="186" spans="1:5" ht="12.95" customHeight="1" x14ac:dyDescent="0.2">
      <c r="A186" s="93"/>
      <c r="B186" s="90" t="s">
        <v>89</v>
      </c>
      <c r="C186" s="91">
        <v>0.16405</v>
      </c>
      <c r="D186" s="104">
        <v>30498</v>
      </c>
      <c r="E186" s="91">
        <f t="shared" si="2"/>
        <v>0.16405</v>
      </c>
    </row>
    <row r="187" spans="1:5" ht="12.95" customHeight="1" x14ac:dyDescent="0.2">
      <c r="A187" s="93"/>
      <c r="B187" s="90" t="s">
        <v>90</v>
      </c>
      <c r="C187" s="91">
        <v>0.16405</v>
      </c>
      <c r="D187" s="104">
        <v>30529</v>
      </c>
      <c r="E187" s="91">
        <f t="shared" si="2"/>
        <v>0.16405</v>
      </c>
    </row>
    <row r="188" spans="1:5" ht="12.95" customHeight="1" x14ac:dyDescent="0.2">
      <c r="A188" s="93"/>
      <c r="B188" s="90" t="s">
        <v>79</v>
      </c>
      <c r="C188" s="91">
        <v>0.16405</v>
      </c>
      <c r="D188" s="104">
        <v>30560</v>
      </c>
      <c r="E188" s="91">
        <f t="shared" si="2"/>
        <v>0.16405</v>
      </c>
    </row>
    <row r="189" spans="1:5" ht="12.95" customHeight="1" x14ac:dyDescent="0.2">
      <c r="A189" s="93"/>
      <c r="B189" s="90" t="s">
        <v>80</v>
      </c>
      <c r="C189" s="91">
        <v>0.16405</v>
      </c>
      <c r="D189" s="104">
        <v>30590</v>
      </c>
      <c r="E189" s="91">
        <f t="shared" si="2"/>
        <v>0.16405</v>
      </c>
    </row>
    <row r="190" spans="1:5" ht="12.95" customHeight="1" x14ac:dyDescent="0.2">
      <c r="A190" s="93"/>
      <c r="B190" s="90" t="s">
        <v>81</v>
      </c>
      <c r="C190" s="91">
        <v>0.18209999999999998</v>
      </c>
      <c r="D190" s="104">
        <v>30621</v>
      </c>
      <c r="E190" s="91">
        <f t="shared" si="2"/>
        <v>0.18209999999999998</v>
      </c>
    </row>
    <row r="191" spans="1:5" ht="12.95" customHeight="1" x14ac:dyDescent="0.2">
      <c r="A191" s="89"/>
      <c r="B191" s="90" t="s">
        <v>82</v>
      </c>
      <c r="C191" s="91">
        <v>0.18209999999999998</v>
      </c>
      <c r="D191" s="104">
        <v>30651</v>
      </c>
      <c r="E191" s="91">
        <f t="shared" si="2"/>
        <v>0.18209999999999998</v>
      </c>
    </row>
    <row r="192" spans="1:5" ht="12.95" customHeight="1" x14ac:dyDescent="0.2">
      <c r="A192" s="89">
        <v>1984</v>
      </c>
      <c r="B192" s="90" t="s">
        <v>83</v>
      </c>
      <c r="C192" s="91">
        <v>0.18209999999999998</v>
      </c>
      <c r="D192" s="104">
        <v>30682</v>
      </c>
      <c r="E192" s="91">
        <f t="shared" si="2"/>
        <v>0.18209999999999998</v>
      </c>
    </row>
    <row r="193" spans="1:5" ht="12.95" customHeight="1" x14ac:dyDescent="0.2">
      <c r="A193" s="93"/>
      <c r="B193" s="90" t="s">
        <v>84</v>
      </c>
      <c r="C193" s="91">
        <v>0.18209999999999998</v>
      </c>
      <c r="D193" s="104">
        <v>30713</v>
      </c>
      <c r="E193" s="91">
        <f t="shared" si="2"/>
        <v>0.18209999999999998</v>
      </c>
    </row>
    <row r="194" spans="1:5" ht="12.95" customHeight="1" x14ac:dyDescent="0.2">
      <c r="A194" s="93"/>
      <c r="B194" s="90" t="s">
        <v>85</v>
      </c>
      <c r="C194" s="91">
        <v>0.19994000000000001</v>
      </c>
      <c r="D194" s="104">
        <v>30742</v>
      </c>
      <c r="E194" s="91">
        <f t="shared" si="2"/>
        <v>0.19994000000000001</v>
      </c>
    </row>
    <row r="195" spans="1:5" ht="12.95" customHeight="1" x14ac:dyDescent="0.2">
      <c r="A195" s="93"/>
      <c r="B195" s="90" t="s">
        <v>86</v>
      </c>
      <c r="C195" s="91">
        <v>0.20213999999999999</v>
      </c>
      <c r="D195" s="104">
        <v>30773</v>
      </c>
      <c r="E195" s="91">
        <f t="shared" si="2"/>
        <v>0.20213999999999999</v>
      </c>
    </row>
    <row r="196" spans="1:5" ht="12.95" customHeight="1" x14ac:dyDescent="0.2">
      <c r="A196" s="93"/>
      <c r="B196" s="90" t="s">
        <v>87</v>
      </c>
      <c r="C196" s="91">
        <v>0.20213999999999999</v>
      </c>
      <c r="D196" s="104">
        <v>30803</v>
      </c>
      <c r="E196" s="91">
        <f t="shared" si="2"/>
        <v>0.20213999999999999</v>
      </c>
    </row>
    <row r="197" spans="1:5" ht="12.95" customHeight="1" x14ac:dyDescent="0.2">
      <c r="A197" s="93"/>
      <c r="B197" s="90" t="s">
        <v>88</v>
      </c>
      <c r="C197" s="91">
        <v>0.20507</v>
      </c>
      <c r="D197" s="104">
        <v>30834</v>
      </c>
      <c r="E197" s="91">
        <f t="shared" si="2"/>
        <v>0.20507</v>
      </c>
    </row>
    <row r="198" spans="1:5" ht="12.95" customHeight="1" x14ac:dyDescent="0.2">
      <c r="A198" s="93"/>
      <c r="B198" s="90" t="s">
        <v>89</v>
      </c>
      <c r="C198" s="91">
        <v>0.22130000000000002</v>
      </c>
      <c r="D198" s="104">
        <v>30864</v>
      </c>
      <c r="E198" s="91">
        <f t="shared" si="2"/>
        <v>0.22130000000000002</v>
      </c>
    </row>
    <row r="199" spans="1:5" ht="12.95" customHeight="1" x14ac:dyDescent="0.2">
      <c r="A199" s="93"/>
      <c r="B199" s="90" t="s">
        <v>90</v>
      </c>
      <c r="C199" s="91">
        <v>0.22513</v>
      </c>
      <c r="D199" s="104">
        <v>30895</v>
      </c>
      <c r="E199" s="91">
        <f t="shared" si="2"/>
        <v>0.22513</v>
      </c>
    </row>
    <row r="200" spans="1:5" ht="12.95" customHeight="1" x14ac:dyDescent="0.2">
      <c r="A200" s="93"/>
      <c r="B200" s="90" t="s">
        <v>79</v>
      </c>
      <c r="C200" s="91">
        <v>0.22785</v>
      </c>
      <c r="D200" s="104">
        <v>30926</v>
      </c>
      <c r="E200" s="91">
        <f t="shared" si="2"/>
        <v>0.22785</v>
      </c>
    </row>
    <row r="201" spans="1:5" ht="12.95" customHeight="1" x14ac:dyDescent="0.2">
      <c r="A201" s="93"/>
      <c r="B201" s="90" t="s">
        <v>80</v>
      </c>
      <c r="C201" s="91">
        <v>0.23150999999999999</v>
      </c>
      <c r="D201" s="104">
        <v>30956</v>
      </c>
      <c r="E201" s="91">
        <f t="shared" ref="E201:E264" si="3">+C201</f>
        <v>0.23150999999999999</v>
      </c>
    </row>
    <row r="202" spans="1:5" ht="12.95" customHeight="1" x14ac:dyDescent="0.2">
      <c r="A202" s="93"/>
      <c r="B202" s="90" t="s">
        <v>81</v>
      </c>
      <c r="C202" s="91">
        <v>0.25939000000000001</v>
      </c>
      <c r="D202" s="104">
        <v>30987</v>
      </c>
      <c r="E202" s="91">
        <f t="shared" si="3"/>
        <v>0.25939000000000001</v>
      </c>
    </row>
    <row r="203" spans="1:5" ht="12.95" customHeight="1" x14ac:dyDescent="0.2">
      <c r="A203" s="89"/>
      <c r="B203" s="90" t="s">
        <v>82</v>
      </c>
      <c r="C203" s="91">
        <v>0.26368999999999998</v>
      </c>
      <c r="D203" s="104">
        <v>31017</v>
      </c>
      <c r="E203" s="91">
        <f t="shared" si="3"/>
        <v>0.26368999999999998</v>
      </c>
    </row>
    <row r="204" spans="1:5" ht="12.95" customHeight="1" x14ac:dyDescent="0.2">
      <c r="A204" s="89">
        <v>1985</v>
      </c>
      <c r="B204" s="90" t="s">
        <v>83</v>
      </c>
      <c r="C204" s="91">
        <v>0.26918999999999998</v>
      </c>
      <c r="D204" s="104">
        <v>31048</v>
      </c>
      <c r="E204" s="91">
        <f t="shared" si="3"/>
        <v>0.26918999999999998</v>
      </c>
    </row>
    <row r="205" spans="1:5" ht="12.95" customHeight="1" x14ac:dyDescent="0.2">
      <c r="A205" s="93"/>
      <c r="B205" s="90" t="s">
        <v>84</v>
      </c>
      <c r="C205" s="91">
        <v>0.30786999999999998</v>
      </c>
      <c r="D205" s="104">
        <v>31079</v>
      </c>
      <c r="E205" s="91">
        <f t="shared" si="3"/>
        <v>0.30786999999999998</v>
      </c>
    </row>
    <row r="206" spans="1:5" ht="12.95" customHeight="1" x14ac:dyDescent="0.2">
      <c r="A206" s="93"/>
      <c r="B206" s="90" t="s">
        <v>85</v>
      </c>
      <c r="C206" s="91">
        <v>0.31861</v>
      </c>
      <c r="D206" s="104">
        <v>31107</v>
      </c>
      <c r="E206" s="91">
        <f t="shared" si="3"/>
        <v>0.31861</v>
      </c>
    </row>
    <row r="207" spans="1:5" ht="12.95" customHeight="1" x14ac:dyDescent="0.2">
      <c r="A207" s="93"/>
      <c r="B207" s="90" t="s">
        <v>86</v>
      </c>
      <c r="C207" s="91">
        <v>0.32621</v>
      </c>
      <c r="D207" s="104">
        <v>31138</v>
      </c>
      <c r="E207" s="91">
        <f t="shared" si="3"/>
        <v>0.32621</v>
      </c>
    </row>
    <row r="208" spans="1:5" ht="12.95" customHeight="1" x14ac:dyDescent="0.2">
      <c r="A208" s="93"/>
      <c r="B208" s="90" t="s">
        <v>87</v>
      </c>
      <c r="C208" s="91">
        <v>0.34699000000000002</v>
      </c>
      <c r="D208" s="104">
        <v>31168</v>
      </c>
      <c r="E208" s="91">
        <f t="shared" si="3"/>
        <v>0.34699000000000002</v>
      </c>
    </row>
    <row r="209" spans="1:5" ht="12.95" customHeight="1" x14ac:dyDescent="0.2">
      <c r="A209" s="93"/>
      <c r="B209" s="90" t="s">
        <v>88</v>
      </c>
      <c r="C209" s="91">
        <v>0.39012000000000002</v>
      </c>
      <c r="D209" s="104">
        <v>31199</v>
      </c>
      <c r="E209" s="91">
        <f t="shared" si="3"/>
        <v>0.39012000000000002</v>
      </c>
    </row>
    <row r="210" spans="1:5" ht="12.95" customHeight="1" x14ac:dyDescent="0.2">
      <c r="A210" s="93"/>
      <c r="B210" s="90" t="s">
        <v>89</v>
      </c>
      <c r="C210" s="91">
        <v>0.41302</v>
      </c>
      <c r="D210" s="104">
        <v>31229</v>
      </c>
      <c r="E210" s="91">
        <f t="shared" si="3"/>
        <v>0.41302</v>
      </c>
    </row>
    <row r="211" spans="1:5" ht="12.95" customHeight="1" x14ac:dyDescent="0.2">
      <c r="A211" s="93"/>
      <c r="B211" s="90" t="s">
        <v>90</v>
      </c>
      <c r="C211" s="91">
        <v>0.44839000000000001</v>
      </c>
      <c r="D211" s="104">
        <v>31260</v>
      </c>
      <c r="E211" s="91">
        <f t="shared" si="3"/>
        <v>0.44839000000000001</v>
      </c>
    </row>
    <row r="212" spans="1:5" ht="12.95" customHeight="1" x14ac:dyDescent="0.2">
      <c r="A212" s="93"/>
      <c r="B212" s="90" t="s">
        <v>79</v>
      </c>
      <c r="C212" s="91">
        <v>0.50639999999999996</v>
      </c>
      <c r="D212" s="104">
        <v>31291</v>
      </c>
      <c r="E212" s="91">
        <f t="shared" si="3"/>
        <v>0.50639999999999996</v>
      </c>
    </row>
    <row r="213" spans="1:5" ht="12.95" customHeight="1" x14ac:dyDescent="0.2">
      <c r="A213" s="93"/>
      <c r="B213" s="90" t="s">
        <v>80</v>
      </c>
      <c r="C213" s="91">
        <v>0.52610000000000001</v>
      </c>
      <c r="D213" s="104">
        <v>31321</v>
      </c>
      <c r="E213" s="91">
        <f t="shared" si="3"/>
        <v>0.52610000000000001</v>
      </c>
    </row>
    <row r="214" spans="1:5" ht="12.95" customHeight="1" x14ac:dyDescent="0.2">
      <c r="A214" s="93"/>
      <c r="B214" s="90" t="s">
        <v>81</v>
      </c>
      <c r="C214" s="91">
        <v>0.53633000000000008</v>
      </c>
      <c r="D214" s="104">
        <v>31352</v>
      </c>
      <c r="E214" s="91">
        <f t="shared" si="3"/>
        <v>0.53633000000000008</v>
      </c>
    </row>
    <row r="215" spans="1:5" ht="12.95" customHeight="1" x14ac:dyDescent="0.2">
      <c r="A215" s="89"/>
      <c r="B215" s="90" t="s">
        <v>82</v>
      </c>
      <c r="C215" s="91">
        <v>0.55174000000000001</v>
      </c>
      <c r="D215" s="104">
        <v>31382</v>
      </c>
      <c r="E215" s="91">
        <f t="shared" si="3"/>
        <v>0.55174000000000001</v>
      </c>
    </row>
    <row r="216" spans="1:5" ht="12.95" customHeight="1" x14ac:dyDescent="0.2">
      <c r="A216" s="89">
        <v>1986</v>
      </c>
      <c r="B216" s="90" t="s">
        <v>83</v>
      </c>
      <c r="C216" s="91">
        <v>0.62284000000000006</v>
      </c>
      <c r="D216" s="104">
        <v>31413</v>
      </c>
      <c r="E216" s="91">
        <f t="shared" si="3"/>
        <v>0.62284000000000006</v>
      </c>
    </row>
    <row r="217" spans="1:5" ht="12.95" customHeight="1" x14ac:dyDescent="0.2">
      <c r="A217" s="93"/>
      <c r="B217" s="90" t="s">
        <v>84</v>
      </c>
      <c r="C217" s="91">
        <v>0.63942999999999994</v>
      </c>
      <c r="D217" s="104">
        <v>31444</v>
      </c>
      <c r="E217" s="91">
        <f t="shared" si="3"/>
        <v>0.63942999999999994</v>
      </c>
    </row>
    <row r="218" spans="1:5" ht="12.95" customHeight="1" x14ac:dyDescent="0.2">
      <c r="A218" s="93"/>
      <c r="B218" s="90" t="s">
        <v>85</v>
      </c>
      <c r="C218" s="91">
        <v>0.65339000000000003</v>
      </c>
      <c r="D218" s="104">
        <v>31472</v>
      </c>
      <c r="E218" s="91">
        <f t="shared" si="3"/>
        <v>0.65339000000000003</v>
      </c>
    </row>
    <row r="219" spans="1:5" ht="12.95" customHeight="1" x14ac:dyDescent="0.2">
      <c r="A219" s="93"/>
      <c r="B219" s="90" t="s">
        <v>86</v>
      </c>
      <c r="C219" s="91">
        <v>0.70199999999999996</v>
      </c>
      <c r="D219" s="104">
        <v>31503</v>
      </c>
      <c r="E219" s="91">
        <f t="shared" si="3"/>
        <v>0.70199999999999996</v>
      </c>
    </row>
    <row r="220" spans="1:5" ht="12.95" customHeight="1" x14ac:dyDescent="0.2">
      <c r="A220" s="93"/>
      <c r="B220" s="90" t="s">
        <v>87</v>
      </c>
      <c r="C220" s="91">
        <v>0.76639000000000002</v>
      </c>
      <c r="D220" s="104">
        <v>31533</v>
      </c>
      <c r="E220" s="91">
        <f t="shared" si="3"/>
        <v>0.76639000000000002</v>
      </c>
    </row>
    <row r="221" spans="1:5" ht="12.95" customHeight="1" x14ac:dyDescent="0.2">
      <c r="A221" s="93"/>
      <c r="B221" s="90" t="s">
        <v>88</v>
      </c>
      <c r="C221" s="91">
        <v>0.78140999999999994</v>
      </c>
      <c r="D221" s="104">
        <v>31564</v>
      </c>
      <c r="E221" s="91">
        <f t="shared" si="3"/>
        <v>0.78140999999999994</v>
      </c>
    </row>
    <row r="222" spans="1:5" ht="12.95" customHeight="1" x14ac:dyDescent="0.2">
      <c r="A222" s="93"/>
      <c r="B222" s="90" t="s">
        <v>89</v>
      </c>
      <c r="C222" s="91">
        <v>0.78879999999999995</v>
      </c>
      <c r="D222" s="104">
        <v>31594</v>
      </c>
      <c r="E222" s="91">
        <f t="shared" si="3"/>
        <v>0.78879999999999995</v>
      </c>
    </row>
    <row r="223" spans="1:5" ht="12.95" customHeight="1" x14ac:dyDescent="0.2">
      <c r="A223" s="93"/>
      <c r="B223" s="90" t="s">
        <v>90</v>
      </c>
      <c r="C223" s="91">
        <v>0.81601000000000001</v>
      </c>
      <c r="D223" s="104">
        <v>31625</v>
      </c>
      <c r="E223" s="91">
        <f t="shared" si="3"/>
        <v>0.81601000000000001</v>
      </c>
    </row>
    <row r="224" spans="1:5" ht="12.95" customHeight="1" x14ac:dyDescent="0.2">
      <c r="A224" s="93"/>
      <c r="B224" s="90" t="s">
        <v>79</v>
      </c>
      <c r="C224" s="91">
        <v>0.89875000000000005</v>
      </c>
      <c r="D224" s="104">
        <v>31656</v>
      </c>
      <c r="E224" s="91">
        <f t="shared" si="3"/>
        <v>0.89875000000000005</v>
      </c>
    </row>
    <row r="225" spans="1:5" ht="12.95" customHeight="1" x14ac:dyDescent="0.2">
      <c r="A225" s="93"/>
      <c r="B225" s="90" t="s">
        <v>80</v>
      </c>
      <c r="C225" s="91">
        <v>0.92466999999999999</v>
      </c>
      <c r="D225" s="104">
        <v>31686</v>
      </c>
      <c r="E225" s="91">
        <f t="shared" si="3"/>
        <v>0.92466999999999999</v>
      </c>
    </row>
    <row r="226" spans="1:5" ht="12.95" customHeight="1" x14ac:dyDescent="0.2">
      <c r="A226" s="93"/>
      <c r="B226" s="90" t="s">
        <v>81</v>
      </c>
      <c r="C226" s="91">
        <v>0.94180999999999993</v>
      </c>
      <c r="D226" s="104">
        <v>31717</v>
      </c>
      <c r="E226" s="91">
        <f t="shared" si="3"/>
        <v>0.94180999999999993</v>
      </c>
    </row>
    <row r="227" spans="1:5" ht="12.95" customHeight="1" x14ac:dyDescent="0.2">
      <c r="A227" s="89"/>
      <c r="B227" s="90" t="s">
        <v>82</v>
      </c>
      <c r="C227" s="91">
        <v>0.98726000000000003</v>
      </c>
      <c r="D227" s="104">
        <v>31747</v>
      </c>
      <c r="E227" s="91">
        <f t="shared" si="3"/>
        <v>0.98726000000000003</v>
      </c>
    </row>
    <row r="228" spans="1:5" ht="12.95" customHeight="1" x14ac:dyDescent="0.2">
      <c r="A228" s="89">
        <v>1987</v>
      </c>
      <c r="B228" s="90" t="s">
        <v>83</v>
      </c>
      <c r="C228" s="96">
        <v>1.1046199999999999</v>
      </c>
      <c r="D228" s="104">
        <v>31778</v>
      </c>
      <c r="E228" s="91">
        <f t="shared" si="3"/>
        <v>1.1046199999999999</v>
      </c>
    </row>
    <row r="229" spans="1:5" ht="12.95" customHeight="1" x14ac:dyDescent="0.2">
      <c r="A229" s="93"/>
      <c r="B229" s="90" t="s">
        <v>84</v>
      </c>
      <c r="C229" s="96">
        <v>1.1362699999999999</v>
      </c>
      <c r="D229" s="104">
        <v>31809</v>
      </c>
      <c r="E229" s="91">
        <f t="shared" si="3"/>
        <v>1.1362699999999999</v>
      </c>
    </row>
    <row r="230" spans="1:5" ht="12.95" customHeight="1" x14ac:dyDescent="0.2">
      <c r="A230" s="93"/>
      <c r="B230" s="90" t="s">
        <v>85</v>
      </c>
      <c r="C230" s="96">
        <v>1.1432</v>
      </c>
      <c r="D230" s="104">
        <v>31837</v>
      </c>
      <c r="E230" s="91">
        <f t="shared" si="3"/>
        <v>1.1432</v>
      </c>
    </row>
    <row r="231" spans="1:5" ht="12.95" customHeight="1" x14ac:dyDescent="0.2">
      <c r="A231" s="93"/>
      <c r="B231" s="90" t="s">
        <v>86</v>
      </c>
      <c r="C231" s="96">
        <v>1.2309100000000002</v>
      </c>
      <c r="D231" s="104">
        <v>31868</v>
      </c>
      <c r="E231" s="91">
        <f t="shared" si="3"/>
        <v>1.2309100000000002</v>
      </c>
    </row>
    <row r="232" spans="1:5" ht="12.95" customHeight="1" x14ac:dyDescent="0.2">
      <c r="A232" s="93"/>
      <c r="B232" s="90" t="s">
        <v>87</v>
      </c>
      <c r="C232" s="96">
        <v>1.3338099999999999</v>
      </c>
      <c r="D232" s="104">
        <v>31898</v>
      </c>
      <c r="E232" s="91">
        <f t="shared" si="3"/>
        <v>1.3338099999999999</v>
      </c>
    </row>
    <row r="233" spans="1:5" ht="12.95" customHeight="1" x14ac:dyDescent="0.2">
      <c r="A233" s="93"/>
      <c r="B233" s="90" t="s">
        <v>88</v>
      </c>
      <c r="C233" s="96">
        <v>1.3423</v>
      </c>
      <c r="D233" s="104">
        <v>31929</v>
      </c>
      <c r="E233" s="91">
        <f t="shared" si="3"/>
        <v>1.3423</v>
      </c>
    </row>
    <row r="234" spans="1:5" ht="12.95" customHeight="1" x14ac:dyDescent="0.2">
      <c r="A234" s="93"/>
      <c r="B234" s="90" t="s">
        <v>89</v>
      </c>
      <c r="C234" s="96">
        <v>1.3502000000000001</v>
      </c>
      <c r="D234" s="104">
        <v>31959</v>
      </c>
      <c r="E234" s="91">
        <f t="shared" si="3"/>
        <v>1.3502000000000001</v>
      </c>
    </row>
    <row r="235" spans="1:5" ht="12.95" customHeight="1" x14ac:dyDescent="0.2">
      <c r="A235" s="93"/>
      <c r="B235" s="90" t="s">
        <v>90</v>
      </c>
      <c r="C235" s="96">
        <v>1.44553</v>
      </c>
      <c r="D235" s="104">
        <v>31990</v>
      </c>
      <c r="E235" s="91">
        <f t="shared" si="3"/>
        <v>1.44553</v>
      </c>
    </row>
    <row r="236" spans="1:5" ht="12.95" customHeight="1" x14ac:dyDescent="0.2">
      <c r="A236" s="93"/>
      <c r="B236" s="90" t="s">
        <v>79</v>
      </c>
      <c r="C236" s="96">
        <v>1.54739</v>
      </c>
      <c r="D236" s="104">
        <v>32021</v>
      </c>
      <c r="E236" s="91">
        <f t="shared" si="3"/>
        <v>1.54739</v>
      </c>
    </row>
    <row r="237" spans="1:5" ht="12.95" customHeight="1" x14ac:dyDescent="0.2">
      <c r="A237" s="93"/>
      <c r="B237" s="90" t="s">
        <v>80</v>
      </c>
      <c r="C237" s="96">
        <v>1.5693299999999999</v>
      </c>
      <c r="D237" s="104">
        <v>32051</v>
      </c>
      <c r="E237" s="91">
        <f t="shared" si="3"/>
        <v>1.5693299999999999</v>
      </c>
    </row>
    <row r="238" spans="1:5" ht="12.95" customHeight="1" x14ac:dyDescent="0.2">
      <c r="A238" s="93"/>
      <c r="B238" s="90" t="s">
        <v>81</v>
      </c>
      <c r="C238" s="96">
        <v>1.58833</v>
      </c>
      <c r="D238" s="104">
        <v>32082</v>
      </c>
      <c r="E238" s="91">
        <f t="shared" si="3"/>
        <v>1.58833</v>
      </c>
    </row>
    <row r="239" spans="1:5" ht="12.95" customHeight="1" x14ac:dyDescent="0.2">
      <c r="A239" s="89"/>
      <c r="B239" s="90" t="s">
        <v>82</v>
      </c>
      <c r="C239" s="96">
        <v>1.6932199999999999</v>
      </c>
      <c r="D239" s="104">
        <v>32112</v>
      </c>
      <c r="E239" s="91">
        <f t="shared" si="3"/>
        <v>1.6932199999999999</v>
      </c>
    </row>
    <row r="240" spans="1:5" ht="12.95" customHeight="1" x14ac:dyDescent="0.2">
      <c r="A240" s="89">
        <v>1988</v>
      </c>
      <c r="B240" s="90" t="s">
        <v>83</v>
      </c>
      <c r="C240" s="96">
        <v>1.85236</v>
      </c>
      <c r="D240" s="104">
        <v>32143</v>
      </c>
      <c r="E240" s="91">
        <f t="shared" si="3"/>
        <v>1.85236</v>
      </c>
    </row>
    <row r="241" spans="1:5" ht="12.95" customHeight="1" x14ac:dyDescent="0.2">
      <c r="A241" s="93"/>
      <c r="B241" s="90" t="s">
        <v>84</v>
      </c>
      <c r="C241" s="96">
        <v>1.89683</v>
      </c>
      <c r="D241" s="104">
        <v>32174</v>
      </c>
      <c r="E241" s="91">
        <f t="shared" si="3"/>
        <v>1.89683</v>
      </c>
    </row>
    <row r="242" spans="1:5" ht="12.95" customHeight="1" x14ac:dyDescent="0.2">
      <c r="A242" s="93"/>
      <c r="B242" s="90" t="s">
        <v>85</v>
      </c>
      <c r="C242" s="96">
        <v>1.9143399999999999</v>
      </c>
      <c r="D242" s="104">
        <v>32203</v>
      </c>
      <c r="E242" s="91">
        <f t="shared" si="3"/>
        <v>1.9143399999999999</v>
      </c>
    </row>
    <row r="243" spans="1:5" ht="12.95" customHeight="1" x14ac:dyDescent="0.2">
      <c r="A243" s="93"/>
      <c r="B243" s="90" t="s">
        <v>86</v>
      </c>
      <c r="C243" s="96">
        <v>2.0293199999999998</v>
      </c>
      <c r="D243" s="104">
        <v>32234</v>
      </c>
      <c r="E243" s="91">
        <f t="shared" si="3"/>
        <v>2.0293199999999998</v>
      </c>
    </row>
    <row r="244" spans="1:5" ht="12.95" customHeight="1" x14ac:dyDescent="0.2">
      <c r="A244" s="93"/>
      <c r="B244" s="90" t="s">
        <v>87</v>
      </c>
      <c r="C244" s="96">
        <v>2.15509</v>
      </c>
      <c r="D244" s="104">
        <v>32264</v>
      </c>
      <c r="E244" s="91">
        <f t="shared" si="3"/>
        <v>2.15509</v>
      </c>
    </row>
    <row r="245" spans="1:5" ht="12.95" customHeight="1" x14ac:dyDescent="0.2">
      <c r="A245" s="93"/>
      <c r="B245" s="90" t="s">
        <v>88</v>
      </c>
      <c r="C245" s="96">
        <v>2.1774200000000001</v>
      </c>
      <c r="D245" s="104">
        <v>32295</v>
      </c>
      <c r="E245" s="91">
        <f t="shared" si="3"/>
        <v>2.1774200000000001</v>
      </c>
    </row>
    <row r="246" spans="1:5" ht="12.95" customHeight="1" x14ac:dyDescent="0.2">
      <c r="A246" s="93"/>
      <c r="B246" s="90" t="s">
        <v>89</v>
      </c>
      <c r="C246" s="96">
        <v>2.1981599999999997</v>
      </c>
      <c r="D246" s="104">
        <v>32325</v>
      </c>
      <c r="E246" s="91">
        <f t="shared" si="3"/>
        <v>2.1981599999999997</v>
      </c>
    </row>
    <row r="247" spans="1:5" ht="12.95" customHeight="1" x14ac:dyDescent="0.2">
      <c r="A247" s="93"/>
      <c r="B247" s="90" t="s">
        <v>90</v>
      </c>
      <c r="C247" s="96">
        <v>2.3143400000000001</v>
      </c>
      <c r="D247" s="104">
        <v>32356</v>
      </c>
      <c r="E247" s="91">
        <f t="shared" si="3"/>
        <v>2.3143400000000001</v>
      </c>
    </row>
    <row r="248" spans="1:5" ht="12.95" customHeight="1" x14ac:dyDescent="0.2">
      <c r="A248" s="93"/>
      <c r="B248" s="90" t="s">
        <v>79</v>
      </c>
      <c r="C248" s="96">
        <v>2.5033300000000001</v>
      </c>
      <c r="D248" s="104">
        <v>32387</v>
      </c>
      <c r="E248" s="91">
        <f t="shared" si="3"/>
        <v>2.5033300000000001</v>
      </c>
    </row>
    <row r="249" spans="1:5" ht="12.95" customHeight="1" x14ac:dyDescent="0.2">
      <c r="A249" s="93"/>
      <c r="B249" s="90" t="s">
        <v>80</v>
      </c>
      <c r="C249" s="96">
        <v>2.5357800000000004</v>
      </c>
      <c r="D249" s="104">
        <v>32417</v>
      </c>
      <c r="E249" s="91">
        <f t="shared" si="3"/>
        <v>2.5357800000000004</v>
      </c>
    </row>
    <row r="250" spans="1:5" ht="12.95" customHeight="1" x14ac:dyDescent="0.2">
      <c r="A250" s="93"/>
      <c r="B250" s="90" t="s">
        <v>81</v>
      </c>
      <c r="C250" s="96">
        <v>2.5778699999999999</v>
      </c>
      <c r="D250" s="104">
        <v>32448</v>
      </c>
      <c r="E250" s="91">
        <f t="shared" si="3"/>
        <v>2.5778699999999999</v>
      </c>
    </row>
    <row r="251" spans="1:5" ht="12.95" customHeight="1" x14ac:dyDescent="0.2">
      <c r="A251" s="89"/>
      <c r="B251" s="90" t="s">
        <v>82</v>
      </c>
      <c r="C251" s="96">
        <v>2.8577900000000001</v>
      </c>
      <c r="D251" s="104">
        <v>32478</v>
      </c>
      <c r="E251" s="91">
        <f t="shared" si="3"/>
        <v>2.8577900000000001</v>
      </c>
    </row>
    <row r="252" spans="1:5" ht="12.95" customHeight="1" x14ac:dyDescent="0.2">
      <c r="A252" s="89">
        <v>1989</v>
      </c>
      <c r="B252" s="90" t="s">
        <v>83</v>
      </c>
      <c r="C252" s="96">
        <v>3.1187100000000001</v>
      </c>
      <c r="D252" s="104">
        <v>32509</v>
      </c>
      <c r="E252" s="91">
        <f t="shared" si="3"/>
        <v>3.1187100000000001</v>
      </c>
    </row>
    <row r="253" spans="1:5" ht="12.95" customHeight="1" x14ac:dyDescent="0.2">
      <c r="A253" s="93"/>
      <c r="B253" s="90" t="s">
        <v>84</v>
      </c>
      <c r="C253" s="96">
        <v>3.1425900000000002</v>
      </c>
      <c r="D253" s="104">
        <v>32540</v>
      </c>
      <c r="E253" s="91">
        <f t="shared" si="3"/>
        <v>3.1425900000000002</v>
      </c>
    </row>
    <row r="254" spans="1:5" ht="12.95" customHeight="1" x14ac:dyDescent="0.2">
      <c r="A254" s="93"/>
      <c r="B254" s="90" t="s">
        <v>85</v>
      </c>
      <c r="C254" s="96">
        <v>3.1839200000000001</v>
      </c>
      <c r="D254" s="104">
        <v>32568</v>
      </c>
      <c r="E254" s="91">
        <f t="shared" si="3"/>
        <v>3.1839200000000001</v>
      </c>
    </row>
    <row r="255" spans="1:5" ht="12.95" customHeight="1" x14ac:dyDescent="0.2">
      <c r="A255" s="93"/>
      <c r="B255" s="90" t="s">
        <v>86</v>
      </c>
      <c r="C255" s="96">
        <v>3.46726</v>
      </c>
      <c r="D255" s="104">
        <v>32599</v>
      </c>
      <c r="E255" s="91">
        <f t="shared" si="3"/>
        <v>3.46726</v>
      </c>
    </row>
    <row r="256" spans="1:5" ht="12.95" customHeight="1" x14ac:dyDescent="0.2">
      <c r="A256" s="93"/>
      <c r="B256" s="90" t="s">
        <v>87</v>
      </c>
      <c r="C256" s="96">
        <v>3.7116700000000002</v>
      </c>
      <c r="D256" s="104">
        <v>32629</v>
      </c>
      <c r="E256" s="91">
        <f t="shared" si="3"/>
        <v>3.7116700000000002</v>
      </c>
    </row>
    <row r="257" spans="1:5" ht="12.95" customHeight="1" x14ac:dyDescent="0.2">
      <c r="A257" s="93"/>
      <c r="B257" s="90" t="s">
        <v>88</v>
      </c>
      <c r="C257" s="96">
        <v>3.74505</v>
      </c>
      <c r="D257" s="104">
        <v>32660</v>
      </c>
      <c r="E257" s="91">
        <f t="shared" si="3"/>
        <v>3.74505</v>
      </c>
    </row>
    <row r="258" spans="1:5" ht="12.95" customHeight="1" x14ac:dyDescent="0.2">
      <c r="A258" s="93"/>
      <c r="B258" s="90" t="s">
        <v>89</v>
      </c>
      <c r="C258" s="96">
        <v>3.7492800000000002</v>
      </c>
      <c r="D258" s="104">
        <v>32690</v>
      </c>
      <c r="E258" s="91">
        <f t="shared" si="3"/>
        <v>3.7492800000000002</v>
      </c>
    </row>
    <row r="259" spans="1:5" ht="12.95" customHeight="1" x14ac:dyDescent="0.2">
      <c r="A259" s="93"/>
      <c r="B259" s="90" t="s">
        <v>90</v>
      </c>
      <c r="C259" s="96">
        <v>4.2235399999999998</v>
      </c>
      <c r="D259" s="104">
        <v>32721</v>
      </c>
      <c r="E259" s="91">
        <f t="shared" si="3"/>
        <v>4.2235399999999998</v>
      </c>
    </row>
    <row r="260" spans="1:5" ht="12.95" customHeight="1" x14ac:dyDescent="0.2">
      <c r="A260" s="93"/>
      <c r="B260" s="90" t="s">
        <v>79</v>
      </c>
      <c r="C260" s="96">
        <v>4.6534399999999998</v>
      </c>
      <c r="D260" s="104">
        <v>32752</v>
      </c>
      <c r="E260" s="91">
        <f t="shared" si="3"/>
        <v>4.6534399999999998</v>
      </c>
    </row>
    <row r="261" spans="1:5" ht="12.95" customHeight="1" x14ac:dyDescent="0.2">
      <c r="A261" s="93"/>
      <c r="B261" s="90" t="s">
        <v>80</v>
      </c>
      <c r="C261" s="96">
        <v>4.6854700000000005</v>
      </c>
      <c r="D261" s="104">
        <v>32782</v>
      </c>
      <c r="E261" s="91">
        <f t="shared" si="3"/>
        <v>4.6854700000000005</v>
      </c>
    </row>
    <row r="262" spans="1:5" ht="12.95" customHeight="1" x14ac:dyDescent="0.2">
      <c r="A262" s="93"/>
      <c r="B262" s="90" t="s">
        <v>81</v>
      </c>
      <c r="C262" s="96">
        <v>4.7225200000000003</v>
      </c>
      <c r="D262" s="104">
        <v>32813</v>
      </c>
      <c r="E262" s="91">
        <f t="shared" si="3"/>
        <v>4.7225200000000003</v>
      </c>
    </row>
    <row r="263" spans="1:5" ht="12.95" customHeight="1" x14ac:dyDescent="0.2">
      <c r="A263" s="89"/>
      <c r="B263" s="90" t="s">
        <v>82</v>
      </c>
      <c r="C263" s="96">
        <v>5.3177200000000004</v>
      </c>
      <c r="D263" s="104">
        <v>32843</v>
      </c>
      <c r="E263" s="91">
        <f t="shared" si="3"/>
        <v>5.3177200000000004</v>
      </c>
    </row>
    <row r="264" spans="1:5" ht="12.95" customHeight="1" x14ac:dyDescent="0.2">
      <c r="A264" s="89">
        <v>1990</v>
      </c>
      <c r="B264" s="90" t="s">
        <v>83</v>
      </c>
      <c r="C264" s="96">
        <v>5.8563199999999993</v>
      </c>
      <c r="D264" s="104">
        <v>32874</v>
      </c>
      <c r="E264" s="91">
        <f t="shared" si="3"/>
        <v>5.8563199999999993</v>
      </c>
    </row>
    <row r="265" spans="1:5" ht="12.95" customHeight="1" x14ac:dyDescent="0.2">
      <c r="A265" s="93"/>
      <c r="B265" s="90" t="s">
        <v>84</v>
      </c>
      <c r="C265" s="96">
        <v>5.9081599999999996</v>
      </c>
      <c r="D265" s="104">
        <v>32905</v>
      </c>
      <c r="E265" s="91">
        <f t="shared" ref="E265:E328" si="4">+C265</f>
        <v>5.9081599999999996</v>
      </c>
    </row>
    <row r="266" spans="1:5" ht="12.95" customHeight="1" x14ac:dyDescent="0.2">
      <c r="A266" s="93"/>
      <c r="B266" s="90" t="s">
        <v>85</v>
      </c>
      <c r="C266" s="96">
        <v>5.93262</v>
      </c>
      <c r="D266" s="104">
        <v>32933</v>
      </c>
      <c r="E266" s="91">
        <f t="shared" si="4"/>
        <v>5.93262</v>
      </c>
    </row>
    <row r="267" spans="1:5" ht="12.95" customHeight="1" x14ac:dyDescent="0.2">
      <c r="A267" s="93"/>
      <c r="B267" s="90" t="s">
        <v>86</v>
      </c>
      <c r="C267" s="96">
        <v>6.7129700000000003</v>
      </c>
      <c r="D267" s="104">
        <v>32964</v>
      </c>
      <c r="E267" s="91">
        <f t="shared" si="4"/>
        <v>6.7129700000000003</v>
      </c>
    </row>
    <row r="268" spans="1:5" ht="12.95" customHeight="1" x14ac:dyDescent="0.2">
      <c r="A268" s="93"/>
      <c r="B268" s="90" t="s">
        <v>87</v>
      </c>
      <c r="C268" s="96">
        <v>7.0382299999999995</v>
      </c>
      <c r="D268" s="104">
        <v>32994</v>
      </c>
      <c r="E268" s="91">
        <f t="shared" si="4"/>
        <v>7.0382299999999995</v>
      </c>
    </row>
    <row r="269" spans="1:5" ht="12.95" customHeight="1" x14ac:dyDescent="0.2">
      <c r="A269" s="93"/>
      <c r="B269" s="90" t="s">
        <v>88</v>
      </c>
      <c r="C269" s="96">
        <v>7.1984399999999997</v>
      </c>
      <c r="D269" s="104">
        <v>33025</v>
      </c>
      <c r="E269" s="91">
        <f t="shared" si="4"/>
        <v>7.1984399999999997</v>
      </c>
    </row>
    <row r="270" spans="1:5" ht="12.95" customHeight="1" x14ac:dyDescent="0.2">
      <c r="A270" s="93"/>
      <c r="B270" s="90" t="s">
        <v>89</v>
      </c>
      <c r="C270" s="96">
        <v>7.2442900000000003</v>
      </c>
      <c r="D270" s="104">
        <v>33055</v>
      </c>
      <c r="E270" s="91">
        <f t="shared" si="4"/>
        <v>7.2442900000000003</v>
      </c>
    </row>
    <row r="271" spans="1:5" ht="12.95" customHeight="1" x14ac:dyDescent="0.2">
      <c r="A271" s="93"/>
      <c r="B271" s="90" t="s">
        <v>90</v>
      </c>
      <c r="C271" s="96">
        <v>8.34816</v>
      </c>
      <c r="D271" s="104">
        <v>33086</v>
      </c>
      <c r="E271" s="91">
        <f t="shared" si="4"/>
        <v>8.34816</v>
      </c>
    </row>
    <row r="272" spans="1:5" ht="12.95" customHeight="1" x14ac:dyDescent="0.2">
      <c r="A272" s="93"/>
      <c r="B272" s="90" t="s">
        <v>79</v>
      </c>
      <c r="C272" s="96">
        <v>8.429590000000001</v>
      </c>
      <c r="D272" s="104">
        <v>33117</v>
      </c>
      <c r="E272" s="91">
        <f t="shared" si="4"/>
        <v>8.429590000000001</v>
      </c>
    </row>
    <row r="273" spans="1:5" ht="12.95" customHeight="1" x14ac:dyDescent="0.2">
      <c r="A273" s="93"/>
      <c r="B273" s="90" t="s">
        <v>80</v>
      </c>
      <c r="C273" s="96">
        <v>8.6195799999999991</v>
      </c>
      <c r="D273" s="104">
        <v>33147</v>
      </c>
      <c r="E273" s="91">
        <f t="shared" si="4"/>
        <v>8.6195799999999991</v>
      </c>
    </row>
    <row r="274" spans="1:5" ht="12.95" customHeight="1" x14ac:dyDescent="0.2">
      <c r="A274" s="93"/>
      <c r="B274" s="90" t="s">
        <v>81</v>
      </c>
      <c r="C274" s="96">
        <v>10.27032</v>
      </c>
      <c r="D274" s="104">
        <v>33178</v>
      </c>
      <c r="E274" s="91">
        <f t="shared" si="4"/>
        <v>10.27032</v>
      </c>
    </row>
    <row r="275" spans="1:5" ht="12.95" customHeight="1" x14ac:dyDescent="0.2">
      <c r="A275" s="89"/>
      <c r="B275" s="90" t="s">
        <v>82</v>
      </c>
      <c r="C275" s="96">
        <v>10.657170000000001</v>
      </c>
      <c r="D275" s="104">
        <v>33208</v>
      </c>
      <c r="E275" s="91">
        <f t="shared" si="4"/>
        <v>10.657170000000001</v>
      </c>
    </row>
    <row r="276" spans="1:5" ht="12.95" customHeight="1" x14ac:dyDescent="0.2">
      <c r="A276" s="89">
        <v>1991</v>
      </c>
      <c r="B276" s="90" t="s">
        <v>83</v>
      </c>
      <c r="C276" s="96">
        <v>11.007729999999999</v>
      </c>
      <c r="D276" s="104">
        <v>33239</v>
      </c>
      <c r="E276" s="91">
        <f t="shared" si="4"/>
        <v>11.007729999999999</v>
      </c>
    </row>
    <row r="277" spans="1:5" ht="12.95" customHeight="1" x14ac:dyDescent="0.2">
      <c r="A277" s="93"/>
      <c r="B277" s="90" t="s">
        <v>84</v>
      </c>
      <c r="C277" s="96">
        <v>12.277049999999999</v>
      </c>
      <c r="D277" s="104">
        <v>33270</v>
      </c>
      <c r="E277" s="91">
        <f t="shared" si="4"/>
        <v>12.277049999999999</v>
      </c>
    </row>
    <row r="278" spans="1:5" ht="12.95" customHeight="1" x14ac:dyDescent="0.2">
      <c r="A278" s="93" t="s">
        <v>91</v>
      </c>
      <c r="B278" s="90" t="s">
        <v>85</v>
      </c>
      <c r="C278" s="96">
        <v>13.989520000000001</v>
      </c>
      <c r="D278" s="104">
        <v>33298</v>
      </c>
      <c r="E278" s="91">
        <f t="shared" si="4"/>
        <v>13.989520000000001</v>
      </c>
    </row>
    <row r="279" spans="1:5" ht="12.95" customHeight="1" x14ac:dyDescent="0.2">
      <c r="A279" s="93"/>
      <c r="B279" s="90" t="s">
        <v>86</v>
      </c>
      <c r="C279" s="96">
        <v>14.33367</v>
      </c>
      <c r="D279" s="104">
        <v>33329</v>
      </c>
      <c r="E279" s="91">
        <f t="shared" si="4"/>
        <v>14.33367</v>
      </c>
    </row>
    <row r="280" spans="1:5" ht="12.95" customHeight="1" x14ac:dyDescent="0.2">
      <c r="A280" s="93"/>
      <c r="B280" s="90" t="s">
        <v>87</v>
      </c>
      <c r="C280" s="96">
        <v>14.58644</v>
      </c>
      <c r="D280" s="104">
        <v>33359</v>
      </c>
      <c r="E280" s="91">
        <f t="shared" si="4"/>
        <v>14.58644</v>
      </c>
    </row>
    <row r="281" spans="1:5" ht="12.95" customHeight="1" x14ac:dyDescent="0.2">
      <c r="A281" s="93"/>
      <c r="B281" s="90" t="s">
        <v>88</v>
      </c>
      <c r="C281" s="96">
        <v>14.713100000000001</v>
      </c>
      <c r="D281" s="104">
        <v>33390</v>
      </c>
      <c r="E281" s="91">
        <f t="shared" si="4"/>
        <v>14.713100000000001</v>
      </c>
    </row>
    <row r="282" spans="1:5" ht="12.95" customHeight="1" x14ac:dyDescent="0.2">
      <c r="A282" s="93"/>
      <c r="B282" s="90" t="s">
        <v>89</v>
      </c>
      <c r="C282" s="96">
        <v>17.016819999999999</v>
      </c>
      <c r="D282" s="104">
        <v>33420</v>
      </c>
      <c r="E282" s="91">
        <f t="shared" si="4"/>
        <v>17.016819999999999</v>
      </c>
    </row>
    <row r="283" spans="1:5" ht="12.95" customHeight="1" x14ac:dyDescent="0.2">
      <c r="A283" s="93"/>
      <c r="B283" s="90" t="s">
        <v>90</v>
      </c>
      <c r="C283" s="96">
        <v>17.684150000000002</v>
      </c>
      <c r="D283" s="104">
        <v>33451</v>
      </c>
      <c r="E283" s="91">
        <f t="shared" si="4"/>
        <v>17.684150000000002</v>
      </c>
    </row>
    <row r="284" spans="1:5" ht="12.95" customHeight="1" x14ac:dyDescent="0.2">
      <c r="A284" s="93"/>
      <c r="B284" s="90" t="s">
        <v>79</v>
      </c>
      <c r="C284" s="96">
        <v>17.945040000000002</v>
      </c>
      <c r="D284" s="104">
        <v>33482</v>
      </c>
      <c r="E284" s="91">
        <f t="shared" si="4"/>
        <v>17.945040000000002</v>
      </c>
    </row>
    <row r="285" spans="1:5" ht="12.95" customHeight="1" x14ac:dyDescent="0.2">
      <c r="A285" s="93"/>
      <c r="B285" s="90" t="s">
        <v>80</v>
      </c>
      <c r="C285" s="96">
        <v>19.116900000000001</v>
      </c>
      <c r="D285" s="104">
        <v>33512</v>
      </c>
      <c r="E285" s="91">
        <f t="shared" si="4"/>
        <v>19.116900000000001</v>
      </c>
    </row>
    <row r="286" spans="1:5" ht="12.95" customHeight="1" x14ac:dyDescent="0.2">
      <c r="A286" s="93"/>
      <c r="B286" s="90" t="s">
        <v>81</v>
      </c>
      <c r="C286" s="96">
        <v>21.502509999999997</v>
      </c>
      <c r="D286" s="104">
        <v>33543</v>
      </c>
      <c r="E286" s="91">
        <f t="shared" si="4"/>
        <v>21.502509999999997</v>
      </c>
    </row>
    <row r="287" spans="1:5" ht="12.95" customHeight="1" x14ac:dyDescent="0.2">
      <c r="A287" s="89"/>
      <c r="B287" s="90" t="s">
        <v>82</v>
      </c>
      <c r="C287" s="96">
        <v>22.12473</v>
      </c>
      <c r="D287" s="104">
        <v>33573</v>
      </c>
      <c r="E287" s="91">
        <f t="shared" si="4"/>
        <v>22.12473</v>
      </c>
    </row>
    <row r="288" spans="1:5" ht="12.95" customHeight="1" x14ac:dyDescent="0.2">
      <c r="A288" s="89">
        <v>1992</v>
      </c>
      <c r="B288" s="90" t="s">
        <v>83</v>
      </c>
      <c r="C288" s="96">
        <v>23.302250000000001</v>
      </c>
      <c r="D288" s="104">
        <v>33604</v>
      </c>
      <c r="E288" s="91">
        <f t="shared" si="4"/>
        <v>23.302250000000001</v>
      </c>
    </row>
    <row r="289" spans="1:5" ht="12.95" customHeight="1" x14ac:dyDescent="0.2">
      <c r="A289" s="93"/>
      <c r="B289" s="90" t="s">
        <v>84</v>
      </c>
      <c r="C289" s="96">
        <v>23.5991</v>
      </c>
      <c r="D289" s="104">
        <v>33635</v>
      </c>
      <c r="E289" s="91">
        <f t="shared" si="4"/>
        <v>23.5991</v>
      </c>
    </row>
    <row r="290" spans="1:5" ht="12.95" customHeight="1" x14ac:dyDescent="0.2">
      <c r="A290" s="93"/>
      <c r="B290" s="90" t="s">
        <v>85</v>
      </c>
      <c r="C290" s="96">
        <v>25.86525</v>
      </c>
      <c r="D290" s="104">
        <v>33664</v>
      </c>
      <c r="E290" s="91">
        <f t="shared" si="4"/>
        <v>25.86525</v>
      </c>
    </row>
    <row r="291" spans="1:5" ht="12.95" customHeight="1" x14ac:dyDescent="0.2">
      <c r="A291" s="93"/>
      <c r="B291" s="90" t="s">
        <v>86</v>
      </c>
      <c r="C291" s="96">
        <v>26.231400000000001</v>
      </c>
      <c r="D291" s="104">
        <v>33695</v>
      </c>
      <c r="E291" s="91">
        <f t="shared" si="4"/>
        <v>26.231400000000001</v>
      </c>
    </row>
    <row r="292" spans="1:5" ht="12.95" customHeight="1" x14ac:dyDescent="0.2">
      <c r="A292" s="93"/>
      <c r="B292" s="90" t="s">
        <v>87</v>
      </c>
      <c r="C292" s="96">
        <v>26.84347</v>
      </c>
      <c r="D292" s="104">
        <v>33725</v>
      </c>
      <c r="E292" s="91">
        <f t="shared" si="4"/>
        <v>26.84347</v>
      </c>
    </row>
    <row r="293" spans="1:5" ht="12.95" customHeight="1" x14ac:dyDescent="0.2">
      <c r="A293" s="93"/>
      <c r="B293" s="90" t="s">
        <v>88</v>
      </c>
      <c r="C293" s="96">
        <v>28.772029999999997</v>
      </c>
      <c r="D293" s="104">
        <v>33756</v>
      </c>
      <c r="E293" s="91">
        <f t="shared" si="4"/>
        <v>28.772029999999997</v>
      </c>
    </row>
    <row r="294" spans="1:5" ht="12.95" customHeight="1" x14ac:dyDescent="0.2">
      <c r="A294" s="93"/>
      <c r="B294" s="90" t="s">
        <v>89</v>
      </c>
      <c r="C294" s="96">
        <v>30.377650000000003</v>
      </c>
      <c r="D294" s="104">
        <v>33786</v>
      </c>
      <c r="E294" s="91">
        <f t="shared" si="4"/>
        <v>30.377650000000003</v>
      </c>
    </row>
    <row r="295" spans="1:5" ht="12.95" customHeight="1" x14ac:dyDescent="0.2">
      <c r="A295" s="93"/>
      <c r="B295" s="90" t="s">
        <v>90</v>
      </c>
      <c r="C295" s="96">
        <v>31.018900000000002</v>
      </c>
      <c r="D295" s="104">
        <v>33817</v>
      </c>
      <c r="E295" s="91">
        <f t="shared" si="4"/>
        <v>31.018900000000002</v>
      </c>
    </row>
    <row r="296" spans="1:5" ht="12.95" customHeight="1" x14ac:dyDescent="0.2">
      <c r="A296" s="93"/>
      <c r="B296" s="90" t="s">
        <v>79</v>
      </c>
      <c r="C296" s="96">
        <v>31.183250000000001</v>
      </c>
      <c r="D296" s="104">
        <v>33848</v>
      </c>
      <c r="E296" s="91">
        <f t="shared" si="4"/>
        <v>31.183250000000001</v>
      </c>
    </row>
    <row r="297" spans="1:5" ht="12.95" customHeight="1" x14ac:dyDescent="0.2">
      <c r="A297" s="93"/>
      <c r="B297" s="90" t="s">
        <v>80</v>
      </c>
      <c r="C297" s="96">
        <v>32.711500000000001</v>
      </c>
      <c r="D297" s="104">
        <v>33878</v>
      </c>
      <c r="E297" s="91">
        <f t="shared" si="4"/>
        <v>32.711500000000001</v>
      </c>
    </row>
    <row r="298" spans="1:5" ht="12.95" customHeight="1" x14ac:dyDescent="0.2">
      <c r="A298" s="93"/>
      <c r="B298" s="90" t="s">
        <v>81</v>
      </c>
      <c r="C298" s="96">
        <v>34.891640000000002</v>
      </c>
      <c r="D298" s="104">
        <v>33909</v>
      </c>
      <c r="E298" s="91">
        <f t="shared" si="4"/>
        <v>34.891640000000002</v>
      </c>
    </row>
    <row r="299" spans="1:5" ht="12.95" customHeight="1" x14ac:dyDescent="0.2">
      <c r="A299" s="89"/>
      <c r="B299" s="90" t="s">
        <v>82</v>
      </c>
      <c r="C299" s="96">
        <v>35.513800000000003</v>
      </c>
      <c r="D299" s="104">
        <v>33939</v>
      </c>
      <c r="E299" s="91">
        <f t="shared" si="4"/>
        <v>35.513800000000003</v>
      </c>
    </row>
    <row r="300" spans="1:5" ht="12.95" customHeight="1" x14ac:dyDescent="0.2">
      <c r="A300" s="89">
        <v>1993</v>
      </c>
      <c r="B300" s="90" t="s">
        <v>83</v>
      </c>
      <c r="C300" s="96">
        <v>36.54439</v>
      </c>
      <c r="D300" s="104">
        <v>33970</v>
      </c>
      <c r="E300" s="91">
        <f t="shared" si="4"/>
        <v>36.54439</v>
      </c>
    </row>
    <row r="301" spans="1:5" ht="12.95" customHeight="1" x14ac:dyDescent="0.2">
      <c r="A301" s="93"/>
      <c r="B301" s="90" t="s">
        <v>84</v>
      </c>
      <c r="C301" s="96">
        <v>37.324460000000002</v>
      </c>
      <c r="D301" s="104">
        <v>34001</v>
      </c>
      <c r="E301" s="91">
        <f t="shared" si="4"/>
        <v>37.324460000000002</v>
      </c>
    </row>
    <row r="302" spans="1:5" ht="12.95" customHeight="1" x14ac:dyDescent="0.2">
      <c r="A302" s="93"/>
      <c r="B302" s="90" t="s">
        <v>85</v>
      </c>
      <c r="C302" s="97">
        <v>42.37</v>
      </c>
      <c r="D302" s="104">
        <v>34029</v>
      </c>
      <c r="E302" s="91">
        <f t="shared" si="4"/>
        <v>42.37</v>
      </c>
    </row>
    <row r="303" spans="1:5" ht="12.95" customHeight="1" x14ac:dyDescent="0.2">
      <c r="A303" s="93"/>
      <c r="B303" s="90" t="s">
        <v>86</v>
      </c>
      <c r="C303" s="97">
        <v>42.89</v>
      </c>
      <c r="D303" s="104">
        <v>34060</v>
      </c>
      <c r="E303" s="91">
        <f t="shared" si="4"/>
        <v>42.89</v>
      </c>
    </row>
    <row r="304" spans="1:5" ht="12.95" customHeight="1" x14ac:dyDescent="0.2">
      <c r="A304" s="93"/>
      <c r="B304" s="90" t="s">
        <v>87</v>
      </c>
      <c r="C304" s="97">
        <v>44.18</v>
      </c>
      <c r="D304" s="104">
        <v>34090</v>
      </c>
      <c r="E304" s="91">
        <f t="shared" si="4"/>
        <v>44.18</v>
      </c>
    </row>
    <row r="305" spans="1:5" ht="12.95" customHeight="1" x14ac:dyDescent="0.2">
      <c r="A305" s="93"/>
      <c r="B305" s="90" t="s">
        <v>88</v>
      </c>
      <c r="C305" s="97">
        <v>45.46</v>
      </c>
      <c r="D305" s="104">
        <v>34121</v>
      </c>
      <c r="E305" s="91">
        <f t="shared" si="4"/>
        <v>45.46</v>
      </c>
    </row>
    <row r="306" spans="1:5" ht="12.95" customHeight="1" x14ac:dyDescent="0.2">
      <c r="A306" s="93"/>
      <c r="B306" s="90" t="s">
        <v>89</v>
      </c>
      <c r="C306" s="97">
        <v>48.5</v>
      </c>
      <c r="D306" s="104">
        <v>34151</v>
      </c>
      <c r="E306" s="91">
        <f t="shared" si="4"/>
        <v>48.5</v>
      </c>
    </row>
    <row r="307" spans="1:5" ht="12.95" customHeight="1" x14ac:dyDescent="0.2">
      <c r="A307" s="93"/>
      <c r="B307" s="90" t="s">
        <v>90</v>
      </c>
      <c r="C307" s="97">
        <v>49.63</v>
      </c>
      <c r="D307" s="104">
        <v>34182</v>
      </c>
      <c r="E307" s="91">
        <f t="shared" si="4"/>
        <v>49.63</v>
      </c>
    </row>
    <row r="308" spans="1:5" ht="12.95" customHeight="1" x14ac:dyDescent="0.2">
      <c r="A308" s="93"/>
      <c r="B308" s="90" t="s">
        <v>79</v>
      </c>
      <c r="C308" s="97">
        <v>50.49</v>
      </c>
      <c r="D308" s="104">
        <v>34213</v>
      </c>
      <c r="E308" s="91">
        <f t="shared" si="4"/>
        <v>50.49</v>
      </c>
    </row>
    <row r="309" spans="1:5" ht="12.95" customHeight="1" x14ac:dyDescent="0.2">
      <c r="A309" s="93"/>
      <c r="B309" s="90" t="s">
        <v>80</v>
      </c>
      <c r="C309" s="97">
        <v>52.51</v>
      </c>
      <c r="D309" s="104">
        <v>34243</v>
      </c>
      <c r="E309" s="91">
        <f t="shared" si="4"/>
        <v>52.51</v>
      </c>
    </row>
    <row r="310" spans="1:5" ht="12.95" customHeight="1" x14ac:dyDescent="0.2">
      <c r="A310" s="93"/>
      <c r="B310" s="90" t="s">
        <v>81</v>
      </c>
      <c r="C310" s="97">
        <v>56.33</v>
      </c>
      <c r="D310" s="104">
        <v>34274</v>
      </c>
      <c r="E310" s="91">
        <f t="shared" si="4"/>
        <v>56.33</v>
      </c>
    </row>
    <row r="311" spans="1:5" ht="12.95" customHeight="1" x14ac:dyDescent="0.2">
      <c r="A311" s="89"/>
      <c r="B311" s="90" t="s">
        <v>82</v>
      </c>
      <c r="C311" s="97">
        <v>57.86</v>
      </c>
      <c r="D311" s="104">
        <v>34304</v>
      </c>
      <c r="E311" s="91">
        <f t="shared" si="4"/>
        <v>57.86</v>
      </c>
    </row>
    <row r="312" spans="1:5" ht="12.95" customHeight="1" x14ac:dyDescent="0.2">
      <c r="A312" s="89">
        <v>1994</v>
      </c>
      <c r="B312" s="90" t="s">
        <v>83</v>
      </c>
      <c r="C312" s="97">
        <v>59.28</v>
      </c>
      <c r="D312" s="104">
        <v>34335</v>
      </c>
      <c r="E312" s="91">
        <f t="shared" si="4"/>
        <v>59.28</v>
      </c>
    </row>
    <row r="313" spans="1:5" ht="12.95" customHeight="1" x14ac:dyDescent="0.2">
      <c r="A313" s="93"/>
      <c r="B313" s="90" t="s">
        <v>84</v>
      </c>
      <c r="C313" s="97">
        <v>60.5</v>
      </c>
      <c r="D313" s="104">
        <v>34366</v>
      </c>
      <c r="E313" s="91">
        <f t="shared" si="4"/>
        <v>60.5</v>
      </c>
    </row>
    <row r="314" spans="1:5" ht="12.95" customHeight="1" x14ac:dyDescent="0.2">
      <c r="A314" s="93"/>
      <c r="B314" s="90" t="s">
        <v>85</v>
      </c>
      <c r="C314" s="97">
        <v>63.72</v>
      </c>
      <c r="D314" s="104">
        <v>34394</v>
      </c>
      <c r="E314" s="91">
        <f t="shared" si="4"/>
        <v>63.72</v>
      </c>
    </row>
    <row r="315" spans="1:5" ht="12.95" customHeight="1" x14ac:dyDescent="0.2">
      <c r="A315" s="93"/>
      <c r="B315" s="90" t="s">
        <v>86</v>
      </c>
      <c r="C315" s="97">
        <v>64.34</v>
      </c>
      <c r="D315" s="104">
        <v>34425</v>
      </c>
      <c r="E315" s="91">
        <f t="shared" si="4"/>
        <v>64.34</v>
      </c>
    </row>
    <row r="316" spans="1:5" ht="12.95" customHeight="1" x14ac:dyDescent="0.2">
      <c r="A316" s="93"/>
      <c r="B316" s="90" t="s">
        <v>87</v>
      </c>
      <c r="C316" s="97">
        <v>66.489999999999995</v>
      </c>
      <c r="D316" s="104">
        <v>34455</v>
      </c>
      <c r="E316" s="91">
        <f t="shared" si="4"/>
        <v>66.489999999999995</v>
      </c>
    </row>
    <row r="317" spans="1:5" ht="12.95" customHeight="1" x14ac:dyDescent="0.2">
      <c r="A317" s="93"/>
      <c r="B317" s="90" t="s">
        <v>88</v>
      </c>
      <c r="C317" s="97">
        <v>67.73</v>
      </c>
      <c r="D317" s="104">
        <v>34486</v>
      </c>
      <c r="E317" s="91">
        <f t="shared" si="4"/>
        <v>67.73</v>
      </c>
    </row>
    <row r="318" spans="1:5" ht="12.95" customHeight="1" x14ac:dyDescent="0.2">
      <c r="A318" s="93"/>
      <c r="B318" s="90" t="s">
        <v>89</v>
      </c>
      <c r="C318" s="97">
        <v>71.42</v>
      </c>
      <c r="D318" s="104">
        <v>34516</v>
      </c>
      <c r="E318" s="91">
        <f t="shared" si="4"/>
        <v>71.42</v>
      </c>
    </row>
    <row r="319" spans="1:5" ht="12.95" customHeight="1" x14ac:dyDescent="0.2">
      <c r="A319" s="93"/>
      <c r="B319" s="90" t="s">
        <v>90</v>
      </c>
      <c r="C319" s="97">
        <v>73.16</v>
      </c>
      <c r="D319" s="104">
        <v>34547</v>
      </c>
      <c r="E319" s="91">
        <f t="shared" si="4"/>
        <v>73.16</v>
      </c>
    </row>
    <row r="320" spans="1:5" ht="12.95" customHeight="1" x14ac:dyDescent="0.2">
      <c r="A320" s="93"/>
      <c r="B320" s="90" t="s">
        <v>79</v>
      </c>
      <c r="C320" s="97">
        <v>74.56</v>
      </c>
      <c r="D320" s="104">
        <v>34578</v>
      </c>
      <c r="E320" s="91">
        <f t="shared" si="4"/>
        <v>74.56</v>
      </c>
    </row>
    <row r="321" spans="1:5" ht="12.95" customHeight="1" x14ac:dyDescent="0.2">
      <c r="A321" s="93"/>
      <c r="B321" s="90" t="s">
        <v>80</v>
      </c>
      <c r="C321" s="97">
        <v>75.489999999999995</v>
      </c>
      <c r="D321" s="104">
        <v>34608</v>
      </c>
      <c r="E321" s="91">
        <f t="shared" si="4"/>
        <v>75.489999999999995</v>
      </c>
    </row>
    <row r="322" spans="1:5" ht="12.95" customHeight="1" x14ac:dyDescent="0.2">
      <c r="A322" s="93"/>
      <c r="B322" s="90" t="s">
        <v>81</v>
      </c>
      <c r="C322" s="97">
        <v>81.09</v>
      </c>
      <c r="D322" s="104">
        <v>34639</v>
      </c>
      <c r="E322" s="91">
        <f t="shared" si="4"/>
        <v>81.09</v>
      </c>
    </row>
    <row r="323" spans="1:5" ht="12.95" customHeight="1" x14ac:dyDescent="0.2">
      <c r="A323" s="89"/>
      <c r="B323" s="90" t="s">
        <v>82</v>
      </c>
      <c r="C323" s="97">
        <v>82.19</v>
      </c>
      <c r="D323" s="104">
        <v>34669</v>
      </c>
      <c r="E323" s="91">
        <f t="shared" si="4"/>
        <v>82.19</v>
      </c>
    </row>
    <row r="324" spans="1:5" ht="12.95" customHeight="1" x14ac:dyDescent="0.2">
      <c r="A324" s="89">
        <v>1995</v>
      </c>
      <c r="B324" s="90" t="s">
        <v>83</v>
      </c>
      <c r="C324" s="97">
        <v>83.65</v>
      </c>
      <c r="D324" s="104">
        <v>34700</v>
      </c>
      <c r="E324" s="91">
        <f t="shared" si="4"/>
        <v>83.65</v>
      </c>
    </row>
    <row r="325" spans="1:5" ht="12.95" customHeight="1" x14ac:dyDescent="0.2">
      <c r="A325" s="93"/>
      <c r="B325" s="90" t="s">
        <v>84</v>
      </c>
      <c r="C325" s="97">
        <v>86.27</v>
      </c>
      <c r="D325" s="104">
        <v>34731</v>
      </c>
      <c r="E325" s="91">
        <f t="shared" si="4"/>
        <v>86.27</v>
      </c>
    </row>
    <row r="326" spans="1:5" ht="12.95" customHeight="1" x14ac:dyDescent="0.2">
      <c r="A326" s="93"/>
      <c r="B326" s="90" t="s">
        <v>85</v>
      </c>
      <c r="C326" s="97">
        <v>91.76</v>
      </c>
      <c r="D326" s="104">
        <v>34759</v>
      </c>
      <c r="E326" s="91">
        <f t="shared" si="4"/>
        <v>91.76</v>
      </c>
    </row>
    <row r="327" spans="1:5" ht="12.95" customHeight="1" x14ac:dyDescent="0.2">
      <c r="A327" s="93"/>
      <c r="B327" s="90" t="s">
        <v>86</v>
      </c>
      <c r="C327" s="97">
        <v>92.88</v>
      </c>
      <c r="D327" s="104">
        <v>34790</v>
      </c>
      <c r="E327" s="91">
        <f t="shared" si="4"/>
        <v>92.88</v>
      </c>
    </row>
    <row r="328" spans="1:5" ht="12.95" customHeight="1" x14ac:dyDescent="0.2">
      <c r="A328" s="93"/>
      <c r="B328" s="90" t="s">
        <v>87</v>
      </c>
      <c r="C328" s="97">
        <v>94.84</v>
      </c>
      <c r="D328" s="104">
        <v>34820</v>
      </c>
      <c r="E328" s="91">
        <f t="shared" si="4"/>
        <v>94.84</v>
      </c>
    </row>
    <row r="329" spans="1:5" ht="12.95" customHeight="1" x14ac:dyDescent="0.2">
      <c r="A329" s="93"/>
      <c r="B329" s="90" t="s">
        <v>88</v>
      </c>
      <c r="C329" s="97">
        <v>97.07</v>
      </c>
      <c r="D329" s="104">
        <v>34851</v>
      </c>
      <c r="E329" s="91">
        <f t="shared" ref="E329:E392" si="5">+C329</f>
        <v>97.07</v>
      </c>
    </row>
    <row r="330" spans="1:5" ht="12.95" customHeight="1" x14ac:dyDescent="0.2">
      <c r="A330" s="93"/>
      <c r="B330" s="90" t="s">
        <v>89</v>
      </c>
      <c r="C330" s="97">
        <v>98.77</v>
      </c>
      <c r="D330" s="104">
        <v>34881</v>
      </c>
      <c r="E330" s="91">
        <f t="shared" si="5"/>
        <v>98.77</v>
      </c>
    </row>
    <row r="331" spans="1:5" ht="12.95" customHeight="1" x14ac:dyDescent="0.2">
      <c r="A331" s="93"/>
      <c r="B331" s="90" t="s">
        <v>90</v>
      </c>
      <c r="C331" s="97">
        <v>99.86</v>
      </c>
      <c r="D331" s="104">
        <v>34912</v>
      </c>
      <c r="E331" s="91">
        <f t="shared" si="5"/>
        <v>99.86</v>
      </c>
    </row>
    <row r="332" spans="1:5" ht="12.95" customHeight="1" x14ac:dyDescent="0.2">
      <c r="A332" s="93"/>
      <c r="B332" s="90" t="s">
        <v>92</v>
      </c>
      <c r="C332" s="97">
        <v>101.07</v>
      </c>
      <c r="D332" s="104">
        <v>34943</v>
      </c>
      <c r="E332" s="91">
        <f t="shared" si="5"/>
        <v>101.07</v>
      </c>
    </row>
    <row r="333" spans="1:5" ht="12.95" customHeight="1" x14ac:dyDescent="0.2">
      <c r="A333" s="93"/>
      <c r="B333" s="90" t="s">
        <v>80</v>
      </c>
      <c r="C333" s="97">
        <v>103.29</v>
      </c>
      <c r="D333" s="104">
        <v>34973</v>
      </c>
      <c r="E333" s="91">
        <f t="shared" si="5"/>
        <v>103.29</v>
      </c>
    </row>
    <row r="334" spans="1:5" ht="12.95" customHeight="1" x14ac:dyDescent="0.2">
      <c r="A334" s="93"/>
      <c r="B334" s="90" t="s">
        <v>81</v>
      </c>
      <c r="C334" s="97">
        <v>110.22</v>
      </c>
      <c r="D334" s="104">
        <v>35004</v>
      </c>
      <c r="E334" s="91">
        <f t="shared" si="5"/>
        <v>110.22</v>
      </c>
    </row>
    <row r="335" spans="1:5" ht="12.95" customHeight="1" x14ac:dyDescent="0.2">
      <c r="A335" s="89"/>
      <c r="B335" s="90" t="s">
        <v>82</v>
      </c>
      <c r="C335" s="97">
        <v>111.02</v>
      </c>
      <c r="D335" s="104">
        <v>35034</v>
      </c>
      <c r="E335" s="91">
        <f t="shared" si="5"/>
        <v>111.02</v>
      </c>
    </row>
    <row r="336" spans="1:5" ht="12.95" customHeight="1" x14ac:dyDescent="0.2">
      <c r="A336" s="89">
        <v>1996</v>
      </c>
      <c r="B336" s="90" t="s">
        <v>83</v>
      </c>
      <c r="C336" s="97">
        <v>113.42</v>
      </c>
      <c r="D336" s="104">
        <v>35065</v>
      </c>
      <c r="E336" s="91">
        <f t="shared" si="5"/>
        <v>113.42</v>
      </c>
    </row>
    <row r="337" spans="1:5" ht="12.95" customHeight="1" x14ac:dyDescent="0.2">
      <c r="A337" s="93"/>
      <c r="B337" s="90" t="s">
        <v>84</v>
      </c>
      <c r="C337" s="97">
        <v>115.13</v>
      </c>
      <c r="D337" s="104">
        <v>35096</v>
      </c>
      <c r="E337" s="91">
        <f t="shared" si="5"/>
        <v>115.13</v>
      </c>
    </row>
    <row r="338" spans="1:5" ht="12.95" customHeight="1" x14ac:dyDescent="0.2">
      <c r="A338" s="93"/>
      <c r="B338" s="90" t="s">
        <v>85</v>
      </c>
      <c r="C338" s="97">
        <v>119.48</v>
      </c>
      <c r="D338" s="104">
        <v>35125</v>
      </c>
      <c r="E338" s="91">
        <f t="shared" si="5"/>
        <v>119.48</v>
      </c>
    </row>
    <row r="339" spans="1:5" ht="12.95" customHeight="1" x14ac:dyDescent="0.2">
      <c r="A339" s="93"/>
      <c r="B339" s="90" t="s">
        <v>86</v>
      </c>
      <c r="C339" s="97">
        <v>120.76</v>
      </c>
      <c r="D339" s="104">
        <v>35156</v>
      </c>
      <c r="E339" s="91">
        <f t="shared" si="5"/>
        <v>120.76</v>
      </c>
    </row>
    <row r="340" spans="1:5" ht="12.95" customHeight="1" x14ac:dyDescent="0.2">
      <c r="A340" s="93"/>
      <c r="B340" s="90" t="s">
        <v>87</v>
      </c>
      <c r="C340" s="97">
        <v>123.12</v>
      </c>
      <c r="D340" s="104">
        <v>35186</v>
      </c>
      <c r="E340" s="91">
        <f t="shared" si="5"/>
        <v>123.12</v>
      </c>
    </row>
    <row r="341" spans="1:5" ht="12.95" customHeight="1" x14ac:dyDescent="0.2">
      <c r="A341" s="93"/>
      <c r="B341" s="90" t="s">
        <v>88</v>
      </c>
      <c r="C341" s="97">
        <v>126.07</v>
      </c>
      <c r="D341" s="104">
        <v>35217</v>
      </c>
      <c r="E341" s="91">
        <f t="shared" si="5"/>
        <v>126.07</v>
      </c>
    </row>
    <row r="342" spans="1:5" ht="12.95" customHeight="1" x14ac:dyDescent="0.2">
      <c r="A342" s="93"/>
      <c r="B342" s="90" t="s">
        <v>89</v>
      </c>
      <c r="C342" s="97">
        <v>129.96</v>
      </c>
      <c r="D342" s="104">
        <v>35247</v>
      </c>
      <c r="E342" s="91">
        <f t="shared" si="5"/>
        <v>129.96</v>
      </c>
    </row>
    <row r="343" spans="1:5" ht="12.95" customHeight="1" x14ac:dyDescent="0.2">
      <c r="A343" s="93"/>
      <c r="B343" s="90" t="s">
        <v>90</v>
      </c>
      <c r="C343" s="97">
        <v>131.72</v>
      </c>
      <c r="D343" s="104">
        <v>35278</v>
      </c>
      <c r="E343" s="91">
        <f t="shared" si="5"/>
        <v>131.72</v>
      </c>
    </row>
    <row r="344" spans="1:5" ht="12.95" customHeight="1" x14ac:dyDescent="0.2">
      <c r="A344" s="93"/>
      <c r="B344" s="90" t="s">
        <v>92</v>
      </c>
      <c r="C344" s="97">
        <v>133.76</v>
      </c>
      <c r="D344" s="104">
        <v>35309</v>
      </c>
      <c r="E344" s="91">
        <f t="shared" si="5"/>
        <v>133.76</v>
      </c>
    </row>
    <row r="345" spans="1:5" ht="12.95" customHeight="1" x14ac:dyDescent="0.2">
      <c r="A345" s="93"/>
      <c r="B345" s="90" t="s">
        <v>80</v>
      </c>
      <c r="C345" s="97">
        <v>135.94</v>
      </c>
      <c r="D345" s="104">
        <v>35339</v>
      </c>
      <c r="E345" s="91">
        <f t="shared" si="5"/>
        <v>135.94</v>
      </c>
    </row>
    <row r="346" spans="1:5" ht="12.95" customHeight="1" x14ac:dyDescent="0.2">
      <c r="A346" s="93"/>
      <c r="B346" s="90" t="s">
        <v>81</v>
      </c>
      <c r="C346" s="97">
        <v>139.80000000000001</v>
      </c>
      <c r="D346" s="104">
        <v>35370</v>
      </c>
      <c r="E346" s="91">
        <f t="shared" si="5"/>
        <v>139.80000000000001</v>
      </c>
    </row>
    <row r="347" spans="1:5" ht="12.95" customHeight="1" x14ac:dyDescent="0.2">
      <c r="A347" s="89"/>
      <c r="B347" s="90" t="s">
        <v>82</v>
      </c>
      <c r="C347" s="97">
        <v>141.13999999999999</v>
      </c>
      <c r="D347" s="104">
        <v>35400</v>
      </c>
      <c r="E347" s="91">
        <f t="shared" si="5"/>
        <v>141.13999999999999</v>
      </c>
    </row>
    <row r="348" spans="1:5" ht="12.95" customHeight="1" x14ac:dyDescent="0.2">
      <c r="A348" s="89">
        <v>1997</v>
      </c>
      <c r="B348" s="90" t="s">
        <v>83</v>
      </c>
      <c r="C348" s="97">
        <v>142.94</v>
      </c>
      <c r="D348" s="104">
        <v>35431</v>
      </c>
      <c r="E348" s="91">
        <f t="shared" si="5"/>
        <v>142.94</v>
      </c>
    </row>
    <row r="349" spans="1:5" ht="12.95" customHeight="1" x14ac:dyDescent="0.2">
      <c r="A349" s="93"/>
      <c r="B349" s="90" t="s">
        <v>84</v>
      </c>
      <c r="C349" s="97">
        <v>145.05000000000001</v>
      </c>
      <c r="D349" s="104">
        <v>35462</v>
      </c>
      <c r="E349" s="91">
        <f t="shared" si="5"/>
        <v>145.05000000000001</v>
      </c>
    </row>
    <row r="350" spans="1:5" ht="12.95" customHeight="1" x14ac:dyDescent="0.2">
      <c r="A350" s="93"/>
      <c r="B350" s="90" t="s">
        <v>85</v>
      </c>
      <c r="C350" s="97">
        <v>149.09</v>
      </c>
      <c r="D350" s="104">
        <v>35490</v>
      </c>
      <c r="E350" s="91">
        <f t="shared" si="5"/>
        <v>149.09</v>
      </c>
    </row>
    <row r="351" spans="1:5" ht="12.95" customHeight="1" x14ac:dyDescent="0.2">
      <c r="A351" s="93"/>
      <c r="B351" s="90" t="s">
        <v>86</v>
      </c>
      <c r="C351" s="97">
        <v>150.16999999999999</v>
      </c>
      <c r="D351" s="104">
        <v>35521</v>
      </c>
      <c r="E351" s="91">
        <f t="shared" si="5"/>
        <v>150.16999999999999</v>
      </c>
    </row>
    <row r="352" spans="1:5" ht="12.95" customHeight="1" x14ac:dyDescent="0.2">
      <c r="A352" s="93"/>
      <c r="B352" s="90" t="s">
        <v>87</v>
      </c>
      <c r="C352" s="97">
        <v>151.29</v>
      </c>
      <c r="D352" s="104">
        <v>35551</v>
      </c>
      <c r="E352" s="91">
        <f t="shared" si="5"/>
        <v>151.29</v>
      </c>
    </row>
    <row r="353" spans="1:5" ht="12.95" customHeight="1" x14ac:dyDescent="0.2">
      <c r="A353" s="93"/>
      <c r="B353" s="90" t="s">
        <v>88</v>
      </c>
      <c r="C353" s="97">
        <v>153.05000000000001</v>
      </c>
      <c r="D353" s="104">
        <v>35582</v>
      </c>
      <c r="E353" s="91">
        <f t="shared" si="5"/>
        <v>153.05000000000001</v>
      </c>
    </row>
    <row r="354" spans="1:5" ht="12.95" customHeight="1" x14ac:dyDescent="0.2">
      <c r="A354" s="93"/>
      <c r="B354" s="90" t="s">
        <v>89</v>
      </c>
      <c r="C354" s="97">
        <v>157.62</v>
      </c>
      <c r="D354" s="104">
        <v>35612</v>
      </c>
      <c r="E354" s="91">
        <f t="shared" si="5"/>
        <v>157.62</v>
      </c>
    </row>
    <row r="355" spans="1:5" ht="12.95" customHeight="1" x14ac:dyDescent="0.2">
      <c r="A355" s="93"/>
      <c r="B355" s="90" t="s">
        <v>90</v>
      </c>
      <c r="C355" s="97">
        <v>159.16999999999999</v>
      </c>
      <c r="D355" s="104">
        <v>35643</v>
      </c>
      <c r="E355" s="91">
        <f t="shared" si="5"/>
        <v>159.16999999999999</v>
      </c>
    </row>
    <row r="356" spans="1:5" ht="12.95" customHeight="1" x14ac:dyDescent="0.2">
      <c r="A356" s="93"/>
      <c r="B356" s="90" t="s">
        <v>92</v>
      </c>
      <c r="C356" s="97">
        <v>159.91</v>
      </c>
      <c r="D356" s="104">
        <v>35674</v>
      </c>
      <c r="E356" s="91">
        <f t="shared" si="5"/>
        <v>159.91</v>
      </c>
    </row>
    <row r="357" spans="1:5" ht="12.95" customHeight="1" x14ac:dyDescent="0.2">
      <c r="A357" s="93"/>
      <c r="B357" s="90" t="s">
        <v>80</v>
      </c>
      <c r="C357" s="97">
        <v>161.44</v>
      </c>
      <c r="D357" s="104">
        <v>35704</v>
      </c>
      <c r="E357" s="91">
        <f t="shared" si="5"/>
        <v>161.44</v>
      </c>
    </row>
    <row r="358" spans="1:5" ht="12.95" customHeight="1" x14ac:dyDescent="0.2">
      <c r="A358" s="93"/>
      <c r="B358" s="90" t="s">
        <v>81</v>
      </c>
      <c r="C358" s="97">
        <v>165.59</v>
      </c>
      <c r="D358" s="104">
        <v>35735</v>
      </c>
      <c r="E358" s="91">
        <f t="shared" si="5"/>
        <v>165.59</v>
      </c>
    </row>
    <row r="359" spans="1:5" ht="12.95" customHeight="1" x14ac:dyDescent="0.2">
      <c r="A359" s="89"/>
      <c r="B359" s="90" t="s">
        <v>82</v>
      </c>
      <c r="C359" s="97">
        <v>166.64</v>
      </c>
      <c r="D359" s="104">
        <v>35765</v>
      </c>
      <c r="E359" s="91">
        <f t="shared" si="5"/>
        <v>166.64</v>
      </c>
    </row>
    <row r="360" spans="1:5" ht="12.95" customHeight="1" x14ac:dyDescent="0.2">
      <c r="A360" s="89">
        <v>1998</v>
      </c>
      <c r="B360" s="90" t="s">
        <v>83</v>
      </c>
      <c r="C360" s="97">
        <v>167.45</v>
      </c>
      <c r="D360" s="104">
        <v>35796</v>
      </c>
      <c r="E360" s="91">
        <f t="shared" si="5"/>
        <v>167.45</v>
      </c>
    </row>
    <row r="361" spans="1:5" ht="12.95" customHeight="1" x14ac:dyDescent="0.2">
      <c r="A361" s="93"/>
      <c r="B361" s="90" t="s">
        <v>84</v>
      </c>
      <c r="C361" s="97">
        <v>168.54</v>
      </c>
      <c r="D361" s="104">
        <v>35827</v>
      </c>
      <c r="E361" s="91">
        <f t="shared" si="5"/>
        <v>168.54</v>
      </c>
    </row>
    <row r="362" spans="1:5" ht="12.95" customHeight="1" x14ac:dyDescent="0.2">
      <c r="A362" s="93"/>
      <c r="B362" s="90" t="s">
        <v>85</v>
      </c>
      <c r="C362" s="97">
        <v>172.9</v>
      </c>
      <c r="D362" s="104">
        <v>35855</v>
      </c>
      <c r="E362" s="91">
        <f t="shared" si="5"/>
        <v>172.9</v>
      </c>
    </row>
    <row r="363" spans="1:5" ht="12.95" customHeight="1" x14ac:dyDescent="0.2">
      <c r="A363" s="93"/>
      <c r="B363" s="90" t="s">
        <v>86</v>
      </c>
      <c r="C363" s="97">
        <v>173.69</v>
      </c>
      <c r="D363" s="104">
        <v>35886</v>
      </c>
      <c r="E363" s="91">
        <f t="shared" si="5"/>
        <v>173.69</v>
      </c>
    </row>
    <row r="364" spans="1:5" ht="12.95" customHeight="1" x14ac:dyDescent="0.2">
      <c r="A364" s="93"/>
      <c r="B364" s="90" t="s">
        <v>87</v>
      </c>
      <c r="C364" s="97">
        <v>175</v>
      </c>
      <c r="D364" s="104">
        <v>35916</v>
      </c>
      <c r="E364" s="91">
        <f t="shared" si="5"/>
        <v>175</v>
      </c>
    </row>
    <row r="365" spans="1:5" ht="12.95" customHeight="1" x14ac:dyDescent="0.2">
      <c r="A365" s="93"/>
      <c r="B365" s="90" t="s">
        <v>88</v>
      </c>
      <c r="C365" s="97">
        <v>176.31</v>
      </c>
      <c r="D365" s="104">
        <v>35947</v>
      </c>
      <c r="E365" s="91">
        <f t="shared" si="5"/>
        <v>176.31</v>
      </c>
    </row>
    <row r="366" spans="1:5" ht="12.95" customHeight="1" x14ac:dyDescent="0.2">
      <c r="A366" s="93"/>
      <c r="B366" s="90" t="s">
        <v>89</v>
      </c>
      <c r="C366" s="97">
        <v>177.75</v>
      </c>
      <c r="D366" s="104">
        <v>35977</v>
      </c>
      <c r="E366" s="91">
        <f t="shared" si="5"/>
        <v>177.75</v>
      </c>
    </row>
    <row r="367" spans="1:5" ht="12.95" customHeight="1" x14ac:dyDescent="0.2">
      <c r="A367" s="93"/>
      <c r="B367" s="90" t="s">
        <v>90</v>
      </c>
      <c r="C367" s="97">
        <v>178.07</v>
      </c>
      <c r="D367" s="104">
        <v>36008</v>
      </c>
      <c r="E367" s="91">
        <f t="shared" si="5"/>
        <v>178.07</v>
      </c>
    </row>
    <row r="368" spans="1:5" ht="12.95" customHeight="1" x14ac:dyDescent="0.2">
      <c r="A368" s="93"/>
      <c r="B368" s="90" t="s">
        <v>92</v>
      </c>
      <c r="C368" s="97">
        <v>180.82</v>
      </c>
      <c r="D368" s="104">
        <v>36039</v>
      </c>
      <c r="E368" s="91">
        <f t="shared" si="5"/>
        <v>180.82</v>
      </c>
    </row>
    <row r="369" spans="1:5" ht="12.95" customHeight="1" x14ac:dyDescent="0.2">
      <c r="A369" s="93"/>
      <c r="B369" s="90" t="s">
        <v>80</v>
      </c>
      <c r="C369" s="97">
        <v>181.84</v>
      </c>
      <c r="D369" s="104">
        <v>36069</v>
      </c>
      <c r="E369" s="91">
        <f t="shared" si="5"/>
        <v>181.84</v>
      </c>
    </row>
    <row r="370" spans="1:5" ht="12.95" customHeight="1" x14ac:dyDescent="0.2">
      <c r="A370" s="93"/>
      <c r="B370" s="90" t="s">
        <v>81</v>
      </c>
      <c r="C370" s="97">
        <v>183.22</v>
      </c>
      <c r="D370" s="104">
        <v>36100</v>
      </c>
      <c r="E370" s="91">
        <f t="shared" si="5"/>
        <v>183.22</v>
      </c>
    </row>
    <row r="371" spans="1:5" ht="12.95" customHeight="1" x14ac:dyDescent="0.2">
      <c r="A371" s="89"/>
      <c r="B371" s="90" t="s">
        <v>82</v>
      </c>
      <c r="C371" s="97">
        <v>183.79</v>
      </c>
      <c r="D371" s="104">
        <v>36130</v>
      </c>
      <c r="E371" s="91">
        <f t="shared" si="5"/>
        <v>183.79</v>
      </c>
    </row>
    <row r="372" spans="1:5" ht="12.95" customHeight="1" x14ac:dyDescent="0.2">
      <c r="A372" s="93">
        <v>1999</v>
      </c>
      <c r="B372" s="90" t="s">
        <v>83</v>
      </c>
      <c r="C372" s="97">
        <v>185.01</v>
      </c>
      <c r="D372" s="104">
        <v>36161</v>
      </c>
      <c r="E372" s="91">
        <f t="shared" si="5"/>
        <v>185.01</v>
      </c>
    </row>
    <row r="373" spans="1:5" ht="12.95" customHeight="1" x14ac:dyDescent="0.2">
      <c r="A373" s="93"/>
      <c r="B373" s="90" t="s">
        <v>84</v>
      </c>
      <c r="C373" s="97">
        <v>186</v>
      </c>
      <c r="D373" s="104">
        <v>36192</v>
      </c>
      <c r="E373" s="91">
        <f t="shared" si="5"/>
        <v>186</v>
      </c>
    </row>
    <row r="374" spans="1:5" ht="12.95" customHeight="1" x14ac:dyDescent="0.2">
      <c r="A374" s="93"/>
      <c r="B374" s="90" t="s">
        <v>85</v>
      </c>
      <c r="C374" s="97">
        <v>189.35</v>
      </c>
      <c r="D374" s="104">
        <v>36220</v>
      </c>
      <c r="E374" s="91">
        <f t="shared" si="5"/>
        <v>189.35</v>
      </c>
    </row>
    <row r="375" spans="1:5" ht="12.95" customHeight="1" x14ac:dyDescent="0.2">
      <c r="A375" s="93"/>
      <c r="B375" s="90" t="s">
        <v>86</v>
      </c>
      <c r="C375" s="97">
        <v>189.68</v>
      </c>
      <c r="D375" s="104">
        <v>36251</v>
      </c>
      <c r="E375" s="91">
        <f t="shared" si="5"/>
        <v>189.68</v>
      </c>
    </row>
    <row r="376" spans="1:5" ht="12.95" customHeight="1" x14ac:dyDescent="0.2">
      <c r="A376" s="93"/>
      <c r="B376" s="90" t="s">
        <v>87</v>
      </c>
      <c r="C376" s="96">
        <v>190.6</v>
      </c>
      <c r="D376" s="104">
        <v>36281</v>
      </c>
      <c r="E376" s="91">
        <f t="shared" si="5"/>
        <v>190.6</v>
      </c>
    </row>
    <row r="377" spans="1:5" ht="12.95" customHeight="1" x14ac:dyDescent="0.2">
      <c r="A377" s="93"/>
      <c r="B377" s="90" t="s">
        <v>88</v>
      </c>
      <c r="C377" s="96">
        <v>191.18</v>
      </c>
      <c r="D377" s="104">
        <v>36312</v>
      </c>
      <c r="E377" s="91">
        <f t="shared" si="5"/>
        <v>191.18</v>
      </c>
    </row>
    <row r="378" spans="1:5" ht="12.95" customHeight="1" x14ac:dyDescent="0.2">
      <c r="A378" s="93"/>
      <c r="B378" s="90" t="s">
        <v>89</v>
      </c>
      <c r="C378" s="96">
        <v>191.72</v>
      </c>
      <c r="D378" s="104">
        <v>36342</v>
      </c>
      <c r="E378" s="91">
        <f t="shared" si="5"/>
        <v>191.72</v>
      </c>
    </row>
    <row r="379" spans="1:5" ht="12.95" customHeight="1" x14ac:dyDescent="0.2">
      <c r="A379" s="93"/>
      <c r="B379" s="90" t="s">
        <v>90</v>
      </c>
      <c r="C379" s="96">
        <v>191.96</v>
      </c>
      <c r="D379" s="104">
        <v>36373</v>
      </c>
      <c r="E379" s="91">
        <f t="shared" si="5"/>
        <v>191.96</v>
      </c>
    </row>
    <row r="380" spans="1:5" ht="12.95" customHeight="1" x14ac:dyDescent="0.2">
      <c r="A380" s="93"/>
      <c r="B380" s="90" t="s">
        <v>79</v>
      </c>
      <c r="C380" s="96">
        <v>193.46</v>
      </c>
      <c r="D380" s="104">
        <v>36404</v>
      </c>
      <c r="E380" s="91">
        <f t="shared" si="5"/>
        <v>193.46</v>
      </c>
    </row>
    <row r="381" spans="1:5" ht="12.95" customHeight="1" x14ac:dyDescent="0.2">
      <c r="A381" s="93"/>
      <c r="B381" s="90" t="s">
        <v>80</v>
      </c>
      <c r="C381" s="96">
        <v>193.87</v>
      </c>
      <c r="D381" s="104">
        <v>36434</v>
      </c>
      <c r="E381" s="91">
        <f t="shared" si="5"/>
        <v>193.87</v>
      </c>
    </row>
    <row r="382" spans="1:5" ht="12.95" customHeight="1" x14ac:dyDescent="0.2">
      <c r="A382" s="93"/>
      <c r="B382" s="90" t="s">
        <v>81</v>
      </c>
      <c r="C382" s="96">
        <v>194.47</v>
      </c>
      <c r="D382" s="104">
        <v>36465</v>
      </c>
      <c r="E382" s="91">
        <f t="shared" si="5"/>
        <v>194.47</v>
      </c>
    </row>
    <row r="383" spans="1:5" ht="12.95" customHeight="1" x14ac:dyDescent="0.2">
      <c r="A383" s="93"/>
      <c r="B383" s="90" t="s">
        <v>82</v>
      </c>
      <c r="C383" s="96">
        <v>194.93</v>
      </c>
      <c r="D383" s="104">
        <v>36495</v>
      </c>
      <c r="E383" s="91">
        <f t="shared" si="5"/>
        <v>194.93</v>
      </c>
    </row>
    <row r="384" spans="1:5" ht="12.95" customHeight="1" x14ac:dyDescent="0.2">
      <c r="A384" s="93">
        <v>2000</v>
      </c>
      <c r="B384" s="93" t="s">
        <v>83</v>
      </c>
      <c r="C384" s="96">
        <v>195.17</v>
      </c>
      <c r="D384" s="104">
        <v>36526</v>
      </c>
      <c r="E384" s="91">
        <f t="shared" si="5"/>
        <v>195.17</v>
      </c>
    </row>
    <row r="385" spans="1:5" ht="12.95" customHeight="1" x14ac:dyDescent="0.2">
      <c r="A385" s="93"/>
      <c r="B385" s="93" t="s">
        <v>84</v>
      </c>
      <c r="C385" s="96">
        <v>195.62</v>
      </c>
      <c r="D385" s="104">
        <v>36557</v>
      </c>
      <c r="E385" s="91">
        <f t="shared" si="5"/>
        <v>195.62</v>
      </c>
    </row>
    <row r="386" spans="1:5" ht="12.95" customHeight="1" x14ac:dyDescent="0.2">
      <c r="A386" s="93"/>
      <c r="B386" s="93" t="s">
        <v>85</v>
      </c>
      <c r="C386" s="96">
        <v>197</v>
      </c>
      <c r="D386" s="104">
        <v>36586</v>
      </c>
      <c r="E386" s="91">
        <f t="shared" si="5"/>
        <v>197</v>
      </c>
    </row>
    <row r="387" spans="1:5" ht="12.95" customHeight="1" x14ac:dyDescent="0.2">
      <c r="A387" s="93"/>
      <c r="B387" s="93" t="s">
        <v>86</v>
      </c>
      <c r="C387" s="96">
        <v>197</v>
      </c>
      <c r="D387" s="104">
        <v>36617</v>
      </c>
      <c r="E387" s="91">
        <f t="shared" si="5"/>
        <v>197</v>
      </c>
    </row>
    <row r="388" spans="1:5" ht="12.95" customHeight="1" x14ac:dyDescent="0.2">
      <c r="A388" s="93"/>
      <c r="B388" s="93" t="s">
        <v>87</v>
      </c>
      <c r="C388" s="96">
        <v>197.62</v>
      </c>
      <c r="D388" s="104">
        <v>36647</v>
      </c>
      <c r="E388" s="91">
        <f t="shared" si="5"/>
        <v>197.62</v>
      </c>
    </row>
    <row r="389" spans="1:5" ht="12.95" customHeight="1" x14ac:dyDescent="0.2">
      <c r="A389" s="93"/>
      <c r="B389" s="93" t="s">
        <v>88</v>
      </c>
      <c r="C389" s="96">
        <v>198.26</v>
      </c>
      <c r="D389" s="104">
        <v>36678</v>
      </c>
      <c r="E389" s="91">
        <f t="shared" si="5"/>
        <v>198.26</v>
      </c>
    </row>
    <row r="390" spans="1:5" ht="12.95" customHeight="1" x14ac:dyDescent="0.2">
      <c r="A390" s="93"/>
      <c r="B390" s="93" t="s">
        <v>89</v>
      </c>
      <c r="C390" s="96">
        <v>198.96</v>
      </c>
      <c r="D390" s="104">
        <v>36708</v>
      </c>
      <c r="E390" s="91">
        <f t="shared" si="5"/>
        <v>198.96</v>
      </c>
    </row>
    <row r="391" spans="1:5" ht="12.95" customHeight="1" x14ac:dyDescent="0.2">
      <c r="A391" s="93"/>
      <c r="B391" s="93" t="s">
        <v>90</v>
      </c>
      <c r="C391" s="96">
        <v>199.18</v>
      </c>
      <c r="D391" s="104">
        <v>36739</v>
      </c>
      <c r="E391" s="91">
        <f t="shared" si="5"/>
        <v>199.18</v>
      </c>
    </row>
    <row r="392" spans="1:5" ht="12.95" customHeight="1" x14ac:dyDescent="0.2">
      <c r="A392" s="93"/>
      <c r="B392" s="93" t="s">
        <v>79</v>
      </c>
      <c r="C392" s="96">
        <v>199.58</v>
      </c>
      <c r="D392" s="104">
        <v>36770</v>
      </c>
      <c r="E392" s="91">
        <f t="shared" si="5"/>
        <v>199.58</v>
      </c>
    </row>
    <row r="393" spans="1:5" ht="12.95" customHeight="1" x14ac:dyDescent="0.2">
      <c r="A393" s="93"/>
      <c r="B393" s="93" t="s">
        <v>80</v>
      </c>
      <c r="C393" s="96">
        <v>199.45</v>
      </c>
      <c r="D393" s="104">
        <v>36800</v>
      </c>
      <c r="E393" s="91">
        <f t="shared" ref="E393:E456" si="6">+C393</f>
        <v>199.45</v>
      </c>
    </row>
    <row r="394" spans="1:5" ht="12.95" customHeight="1" x14ac:dyDescent="0.2">
      <c r="A394" s="93"/>
      <c r="B394" s="93" t="s">
        <v>81</v>
      </c>
      <c r="C394" s="96">
        <v>200.11</v>
      </c>
      <c r="D394" s="104">
        <v>36831</v>
      </c>
      <c r="E394" s="91">
        <f t="shared" si="6"/>
        <v>200.11</v>
      </c>
    </row>
    <row r="395" spans="1:5" ht="12.95" customHeight="1" x14ac:dyDescent="0.2">
      <c r="A395" s="93"/>
      <c r="B395" s="93" t="s">
        <v>82</v>
      </c>
      <c r="C395" s="96">
        <v>200.52</v>
      </c>
      <c r="D395" s="104">
        <v>36861</v>
      </c>
      <c r="E395" s="91">
        <f t="shared" si="6"/>
        <v>200.52</v>
      </c>
    </row>
    <row r="396" spans="1:5" ht="12.95" customHeight="1" x14ac:dyDescent="0.2">
      <c r="A396" s="93">
        <v>2001</v>
      </c>
      <c r="B396" s="93" t="s">
        <v>83</v>
      </c>
      <c r="C396" s="96">
        <v>201.07</v>
      </c>
      <c r="D396" s="104">
        <v>36892</v>
      </c>
      <c r="E396" s="91">
        <f t="shared" si="6"/>
        <v>201.07</v>
      </c>
    </row>
    <row r="397" spans="1:5" ht="12.95" customHeight="1" x14ac:dyDescent="0.2">
      <c r="A397" s="93"/>
      <c r="B397" s="93" t="s">
        <v>84</v>
      </c>
      <c r="C397" s="96">
        <v>201.63</v>
      </c>
      <c r="D397" s="104">
        <v>36923</v>
      </c>
      <c r="E397" s="91">
        <f t="shared" si="6"/>
        <v>201.63</v>
      </c>
    </row>
    <row r="398" spans="1:5" ht="12.95" customHeight="1" x14ac:dyDescent="0.2">
      <c r="A398" s="93"/>
      <c r="B398" s="93" t="s">
        <v>85</v>
      </c>
      <c r="C398" s="96">
        <v>203.78</v>
      </c>
      <c r="D398" s="104">
        <v>36951</v>
      </c>
      <c r="E398" s="91">
        <f t="shared" si="6"/>
        <v>203.78</v>
      </c>
    </row>
    <row r="399" spans="1:5" ht="12.95" customHeight="1" x14ac:dyDescent="0.2">
      <c r="A399" s="93"/>
      <c r="B399" s="93" t="s">
        <v>86</v>
      </c>
      <c r="C399" s="96">
        <v>205.1</v>
      </c>
      <c r="D399" s="104">
        <v>36982</v>
      </c>
      <c r="E399" s="91">
        <f t="shared" si="6"/>
        <v>205.1</v>
      </c>
    </row>
    <row r="400" spans="1:5" ht="12.95" customHeight="1" x14ac:dyDescent="0.2">
      <c r="A400" s="93"/>
      <c r="B400" s="93" t="s">
        <v>87</v>
      </c>
      <c r="C400" s="96">
        <v>205.85</v>
      </c>
      <c r="D400" s="104">
        <v>37012</v>
      </c>
      <c r="E400" s="91">
        <f t="shared" si="6"/>
        <v>205.85</v>
      </c>
    </row>
    <row r="401" spans="1:5" ht="12.95" customHeight="1" x14ac:dyDescent="0.2">
      <c r="A401" s="93"/>
      <c r="B401" s="93" t="s">
        <v>88</v>
      </c>
      <c r="C401" s="96">
        <v>207.05</v>
      </c>
      <c r="D401" s="104">
        <v>37043</v>
      </c>
      <c r="E401" s="91">
        <f t="shared" si="6"/>
        <v>207.05</v>
      </c>
    </row>
    <row r="402" spans="1:5" ht="12.95" customHeight="1" x14ac:dyDescent="0.2">
      <c r="A402" s="93"/>
      <c r="B402" s="93" t="s">
        <v>89</v>
      </c>
      <c r="C402" s="96">
        <v>207.43</v>
      </c>
      <c r="D402" s="104">
        <v>37073</v>
      </c>
      <c r="E402" s="91">
        <f t="shared" si="6"/>
        <v>207.43</v>
      </c>
    </row>
    <row r="403" spans="1:5" ht="12.95" customHeight="1" x14ac:dyDescent="0.2">
      <c r="A403" s="93"/>
      <c r="B403" s="93" t="s">
        <v>90</v>
      </c>
      <c r="C403" s="96">
        <v>207.89</v>
      </c>
      <c r="D403" s="104">
        <v>37104</v>
      </c>
      <c r="E403" s="91">
        <f t="shared" si="6"/>
        <v>207.89</v>
      </c>
    </row>
    <row r="404" spans="1:5" ht="12.95" customHeight="1" x14ac:dyDescent="0.2">
      <c r="A404" s="93"/>
      <c r="B404" s="93" t="s">
        <v>79</v>
      </c>
      <c r="C404" s="96">
        <v>208.04</v>
      </c>
      <c r="D404" s="104">
        <v>37135</v>
      </c>
      <c r="E404" s="91">
        <f t="shared" si="6"/>
        <v>208.04</v>
      </c>
    </row>
    <row r="405" spans="1:5" ht="12.95" customHeight="1" x14ac:dyDescent="0.2">
      <c r="A405" s="93"/>
      <c r="B405" s="93" t="s">
        <v>80</v>
      </c>
      <c r="C405" s="96">
        <v>208.08</v>
      </c>
      <c r="D405" s="104">
        <v>37165</v>
      </c>
      <c r="E405" s="91">
        <f t="shared" si="6"/>
        <v>208.08</v>
      </c>
    </row>
    <row r="406" spans="1:5" ht="12.95" customHeight="1" x14ac:dyDescent="0.2">
      <c r="A406" s="93"/>
      <c r="B406" s="93" t="s">
        <v>81</v>
      </c>
      <c r="C406" s="96">
        <v>208.45</v>
      </c>
      <c r="D406" s="104">
        <v>37196</v>
      </c>
      <c r="E406" s="91">
        <f t="shared" si="6"/>
        <v>208.45</v>
      </c>
    </row>
    <row r="407" spans="1:5" ht="12.95" customHeight="1" x14ac:dyDescent="0.2">
      <c r="A407" s="93"/>
      <c r="B407" s="93" t="s">
        <v>82</v>
      </c>
      <c r="C407" s="96">
        <v>208.28</v>
      </c>
      <c r="D407" s="104">
        <v>37226</v>
      </c>
      <c r="E407" s="91">
        <f t="shared" si="6"/>
        <v>208.28</v>
      </c>
    </row>
    <row r="408" spans="1:5" ht="12.95" customHeight="1" x14ac:dyDescent="0.2">
      <c r="A408" s="93">
        <v>2002</v>
      </c>
      <c r="B408" s="93" t="s">
        <v>83</v>
      </c>
      <c r="C408" s="96">
        <v>208.53</v>
      </c>
      <c r="D408" s="104">
        <v>37257</v>
      </c>
      <c r="E408" s="91">
        <f t="shared" si="6"/>
        <v>208.53</v>
      </c>
    </row>
    <row r="409" spans="1:5" ht="12.95" customHeight="1" x14ac:dyDescent="0.2">
      <c r="A409" s="93"/>
      <c r="B409" s="93" t="s">
        <v>84</v>
      </c>
      <c r="C409" s="96">
        <v>208.88</v>
      </c>
      <c r="D409" s="104">
        <v>37288</v>
      </c>
      <c r="E409" s="91">
        <f t="shared" si="6"/>
        <v>208.88</v>
      </c>
    </row>
    <row r="410" spans="1:5" ht="12.95" customHeight="1" x14ac:dyDescent="0.2">
      <c r="A410" s="93"/>
      <c r="B410" s="93" t="s">
        <v>85</v>
      </c>
      <c r="C410" s="96">
        <v>209.95</v>
      </c>
      <c r="D410" s="104">
        <v>37316</v>
      </c>
      <c r="E410" s="91">
        <f t="shared" si="6"/>
        <v>209.95</v>
      </c>
    </row>
    <row r="411" spans="1:5" ht="12.95" customHeight="1" x14ac:dyDescent="0.2">
      <c r="A411" s="93"/>
      <c r="B411" s="93" t="s">
        <v>86</v>
      </c>
      <c r="C411" s="96">
        <v>210.36</v>
      </c>
      <c r="D411" s="104">
        <v>37347</v>
      </c>
      <c r="E411" s="91">
        <f t="shared" si="6"/>
        <v>210.36</v>
      </c>
    </row>
    <row r="412" spans="1:5" ht="12.95" customHeight="1" x14ac:dyDescent="0.2">
      <c r="A412" s="93"/>
      <c r="B412" s="93" t="s">
        <v>87</v>
      </c>
      <c r="C412" s="96">
        <v>210.3</v>
      </c>
      <c r="D412" s="104">
        <v>37377</v>
      </c>
      <c r="E412" s="91">
        <f t="shared" si="6"/>
        <v>210.3</v>
      </c>
    </row>
    <row r="413" spans="1:5" ht="12.95" customHeight="1" x14ac:dyDescent="0.2">
      <c r="A413" s="93"/>
      <c r="B413" s="93" t="s">
        <v>88</v>
      </c>
      <c r="C413" s="96">
        <v>210.22</v>
      </c>
      <c r="D413" s="104">
        <v>37408</v>
      </c>
      <c r="E413" s="91">
        <f t="shared" si="6"/>
        <v>210.22</v>
      </c>
    </row>
    <row r="414" spans="1:5" ht="12.95" customHeight="1" x14ac:dyDescent="0.2">
      <c r="A414" s="93"/>
      <c r="B414" s="93" t="s">
        <v>89</v>
      </c>
      <c r="C414" s="98">
        <v>206.79</v>
      </c>
      <c r="D414" s="104">
        <v>37438</v>
      </c>
      <c r="E414" s="91">
        <f t="shared" si="6"/>
        <v>206.79</v>
      </c>
    </row>
    <row r="415" spans="1:5" ht="12.95" customHeight="1" x14ac:dyDescent="0.2">
      <c r="A415" s="93"/>
      <c r="B415" s="93" t="s">
        <v>90</v>
      </c>
      <c r="C415" s="96">
        <v>206.58</v>
      </c>
      <c r="D415" s="104">
        <v>37469</v>
      </c>
      <c r="E415" s="91">
        <f t="shared" si="6"/>
        <v>206.58</v>
      </c>
    </row>
    <row r="416" spans="1:5" ht="12.95" customHeight="1" x14ac:dyDescent="0.2">
      <c r="A416" s="93"/>
      <c r="B416" s="93" t="s">
        <v>79</v>
      </c>
      <c r="C416" s="96">
        <v>206.74</v>
      </c>
      <c r="D416" s="104">
        <v>37500</v>
      </c>
      <c r="E416" s="91">
        <f t="shared" si="6"/>
        <v>206.74</v>
      </c>
    </row>
    <row r="417" spans="1:5" ht="12.95" customHeight="1" x14ac:dyDescent="0.2">
      <c r="A417" s="93"/>
      <c r="B417" s="93" t="s">
        <v>80</v>
      </c>
      <c r="C417" s="96">
        <v>208.35</v>
      </c>
      <c r="D417" s="104">
        <v>37530</v>
      </c>
      <c r="E417" s="91">
        <f t="shared" si="6"/>
        <v>208.35</v>
      </c>
    </row>
    <row r="418" spans="1:5" ht="12.95" customHeight="1" x14ac:dyDescent="0.2">
      <c r="A418" s="93"/>
      <c r="B418" s="93" t="s">
        <v>81</v>
      </c>
      <c r="C418" s="96">
        <v>209.63</v>
      </c>
      <c r="D418" s="104">
        <v>37561</v>
      </c>
      <c r="E418" s="91">
        <f t="shared" si="6"/>
        <v>209.63</v>
      </c>
    </row>
    <row r="419" spans="1:5" ht="12.95" customHeight="1" x14ac:dyDescent="0.2">
      <c r="A419" s="93"/>
      <c r="B419" s="93" t="s">
        <v>82</v>
      </c>
      <c r="C419" s="96">
        <v>210.71</v>
      </c>
      <c r="D419" s="104">
        <v>37591</v>
      </c>
      <c r="E419" s="91">
        <f t="shared" si="6"/>
        <v>210.71</v>
      </c>
    </row>
    <row r="420" spans="1:5" ht="12.95" customHeight="1" x14ac:dyDescent="0.2">
      <c r="A420" s="93">
        <v>2003</v>
      </c>
      <c r="B420" s="93" t="s">
        <v>83</v>
      </c>
      <c r="C420" s="96">
        <v>211.22</v>
      </c>
      <c r="D420" s="104">
        <v>37622</v>
      </c>
      <c r="E420" s="91">
        <f t="shared" si="6"/>
        <v>211.22</v>
      </c>
    </row>
    <row r="421" spans="1:5" ht="12.95" customHeight="1" x14ac:dyDescent="0.2">
      <c r="A421" s="93"/>
      <c r="B421" s="93" t="s">
        <v>84</v>
      </c>
      <c r="C421" s="96">
        <v>211.76</v>
      </c>
      <c r="D421" s="104">
        <v>37653</v>
      </c>
      <c r="E421" s="91">
        <f t="shared" si="6"/>
        <v>211.76</v>
      </c>
    </row>
    <row r="422" spans="1:5" ht="12.95" customHeight="1" x14ac:dyDescent="0.2">
      <c r="A422" s="93"/>
      <c r="B422" s="93" t="s">
        <v>85</v>
      </c>
      <c r="C422" s="96">
        <v>214.75</v>
      </c>
      <c r="D422" s="104">
        <v>37681</v>
      </c>
      <c r="E422" s="91">
        <f t="shared" si="6"/>
        <v>214.75</v>
      </c>
    </row>
    <row r="423" spans="1:5" ht="12.95" customHeight="1" x14ac:dyDescent="0.2">
      <c r="A423" s="93"/>
      <c r="B423" s="93" t="s">
        <v>86</v>
      </c>
      <c r="C423" s="96">
        <v>215.43</v>
      </c>
      <c r="D423" s="104">
        <v>37712</v>
      </c>
      <c r="E423" s="91">
        <f t="shared" si="6"/>
        <v>215.43</v>
      </c>
    </row>
    <row r="424" spans="1:5" ht="12.95" customHeight="1" x14ac:dyDescent="0.2">
      <c r="A424" s="93"/>
      <c r="B424" s="93" t="s">
        <v>87</v>
      </c>
      <c r="C424" s="96">
        <v>216.45</v>
      </c>
      <c r="D424" s="104">
        <v>37742</v>
      </c>
      <c r="E424" s="91">
        <f t="shared" si="6"/>
        <v>216.45</v>
      </c>
    </row>
    <row r="425" spans="1:5" ht="12.95" customHeight="1" x14ac:dyDescent="0.2">
      <c r="A425" s="93"/>
      <c r="B425" s="93" t="s">
        <v>88</v>
      </c>
      <c r="C425" s="96">
        <v>217.19</v>
      </c>
      <c r="D425" s="104">
        <v>37773</v>
      </c>
      <c r="E425" s="91">
        <f t="shared" si="6"/>
        <v>217.19</v>
      </c>
    </row>
    <row r="426" spans="1:5" ht="12.95" customHeight="1" x14ac:dyDescent="0.2">
      <c r="A426" s="93"/>
      <c r="B426" s="93" t="s">
        <v>89</v>
      </c>
      <c r="C426" s="96">
        <v>219.63</v>
      </c>
      <c r="D426" s="104">
        <v>37803</v>
      </c>
      <c r="E426" s="91">
        <f t="shared" si="6"/>
        <v>219.63</v>
      </c>
    </row>
    <row r="427" spans="1:5" ht="12.95" customHeight="1" x14ac:dyDescent="0.2">
      <c r="A427" s="93"/>
      <c r="B427" s="93" t="s">
        <v>90</v>
      </c>
      <c r="C427" s="96">
        <v>219.65</v>
      </c>
      <c r="D427" s="104">
        <v>37834</v>
      </c>
      <c r="E427" s="91">
        <f t="shared" si="6"/>
        <v>219.65</v>
      </c>
    </row>
    <row r="428" spans="1:5" ht="12.95" customHeight="1" x14ac:dyDescent="0.2">
      <c r="A428" s="93"/>
      <c r="B428" s="93" t="s">
        <v>79</v>
      </c>
      <c r="C428" s="96">
        <v>220.96</v>
      </c>
      <c r="D428" s="104">
        <v>37865</v>
      </c>
      <c r="E428" s="91">
        <f t="shared" si="6"/>
        <v>220.96</v>
      </c>
    </row>
    <row r="429" spans="1:5" ht="12.95" customHeight="1" x14ac:dyDescent="0.2">
      <c r="A429" s="93"/>
      <c r="B429" s="93" t="s">
        <v>80</v>
      </c>
      <c r="C429" s="96">
        <v>221.57</v>
      </c>
      <c r="D429" s="104">
        <v>37895</v>
      </c>
      <c r="E429" s="91">
        <f t="shared" si="6"/>
        <v>221.57</v>
      </c>
    </row>
    <row r="430" spans="1:5" ht="12.95" customHeight="1" x14ac:dyDescent="0.2">
      <c r="A430" s="93"/>
      <c r="B430" s="93" t="s">
        <v>81</v>
      </c>
      <c r="C430" s="96">
        <v>223.48</v>
      </c>
      <c r="D430" s="104">
        <v>37926</v>
      </c>
      <c r="E430" s="91">
        <f t="shared" si="6"/>
        <v>223.48</v>
      </c>
    </row>
    <row r="431" spans="1:5" ht="12.95" customHeight="1" x14ac:dyDescent="0.2">
      <c r="A431" s="93"/>
      <c r="B431" s="93" t="s">
        <v>82</v>
      </c>
      <c r="C431" s="96">
        <v>224.67</v>
      </c>
      <c r="D431" s="104">
        <v>37956</v>
      </c>
      <c r="E431" s="91">
        <f t="shared" si="6"/>
        <v>224.67</v>
      </c>
    </row>
    <row r="432" spans="1:5" ht="12.95" customHeight="1" x14ac:dyDescent="0.2">
      <c r="A432" s="93">
        <v>2004</v>
      </c>
      <c r="B432" s="93" t="s">
        <v>83</v>
      </c>
      <c r="C432" s="96">
        <v>225.11</v>
      </c>
      <c r="D432" s="104">
        <v>37987</v>
      </c>
      <c r="E432" s="91">
        <f t="shared" si="6"/>
        <v>225.11</v>
      </c>
    </row>
    <row r="433" spans="1:5" ht="12.95" customHeight="1" x14ac:dyDescent="0.2">
      <c r="A433" s="93"/>
      <c r="B433" s="93" t="s">
        <v>84</v>
      </c>
      <c r="C433" s="96">
        <v>225.43</v>
      </c>
      <c r="D433" s="104">
        <v>38018</v>
      </c>
      <c r="E433" s="91">
        <f t="shared" si="6"/>
        <v>225.43</v>
      </c>
    </row>
    <row r="434" spans="1:5" ht="12.95" customHeight="1" x14ac:dyDescent="0.2">
      <c r="A434" s="93"/>
      <c r="B434" s="93" t="s">
        <v>85</v>
      </c>
      <c r="C434" s="96">
        <v>230.47</v>
      </c>
      <c r="D434" s="104">
        <v>38047</v>
      </c>
      <c r="E434" s="91">
        <f t="shared" si="6"/>
        <v>230.47</v>
      </c>
    </row>
    <row r="435" spans="1:5" ht="12.95" customHeight="1" x14ac:dyDescent="0.2">
      <c r="A435" s="93"/>
      <c r="B435" s="93" t="s">
        <v>86</v>
      </c>
      <c r="C435" s="96">
        <v>230.77</v>
      </c>
      <c r="D435" s="104">
        <v>38078</v>
      </c>
      <c r="E435" s="91">
        <f t="shared" si="6"/>
        <v>230.77</v>
      </c>
    </row>
    <row r="436" spans="1:5" ht="12.95" customHeight="1" x14ac:dyDescent="0.2">
      <c r="A436" s="93"/>
      <c r="B436" s="93" t="s">
        <v>87</v>
      </c>
      <c r="C436" s="96">
        <v>232.06</v>
      </c>
      <c r="D436" s="104">
        <v>38108</v>
      </c>
      <c r="E436" s="91">
        <f t="shared" si="6"/>
        <v>232.06</v>
      </c>
    </row>
    <row r="437" spans="1:5" ht="12.95" customHeight="1" x14ac:dyDescent="0.2">
      <c r="A437" s="93"/>
      <c r="B437" s="93" t="s">
        <v>88</v>
      </c>
      <c r="C437" s="96">
        <v>232.42</v>
      </c>
      <c r="D437" s="104">
        <v>38139</v>
      </c>
      <c r="E437" s="91">
        <f t="shared" si="6"/>
        <v>232.42</v>
      </c>
    </row>
    <row r="438" spans="1:5" ht="12.95" customHeight="1" x14ac:dyDescent="0.2">
      <c r="A438" s="93"/>
      <c r="B438" s="93" t="s">
        <v>89</v>
      </c>
      <c r="C438" s="96">
        <v>237.31</v>
      </c>
      <c r="D438" s="104">
        <v>38169</v>
      </c>
      <c r="E438" s="91">
        <f t="shared" si="6"/>
        <v>237.31</v>
      </c>
    </row>
    <row r="439" spans="1:5" ht="12.95" customHeight="1" x14ac:dyDescent="0.2">
      <c r="A439" s="93"/>
      <c r="B439" s="93" t="s">
        <v>90</v>
      </c>
      <c r="C439" s="96">
        <v>237.97</v>
      </c>
      <c r="D439" s="104">
        <v>38200</v>
      </c>
      <c r="E439" s="91">
        <f t="shared" si="6"/>
        <v>237.97</v>
      </c>
    </row>
    <row r="440" spans="1:5" ht="12.95" customHeight="1" x14ac:dyDescent="0.2">
      <c r="A440" s="93"/>
      <c r="B440" s="93" t="s">
        <v>79</v>
      </c>
      <c r="C440" s="96">
        <v>242.88</v>
      </c>
      <c r="D440" s="104">
        <v>38231</v>
      </c>
      <c r="E440" s="91">
        <f t="shared" si="6"/>
        <v>242.88</v>
      </c>
    </row>
    <row r="441" spans="1:5" ht="12.95" customHeight="1" x14ac:dyDescent="0.2">
      <c r="A441" s="93"/>
      <c r="B441" s="93" t="s">
        <v>80</v>
      </c>
      <c r="C441" s="96">
        <v>245.88</v>
      </c>
      <c r="D441" s="104">
        <v>38261</v>
      </c>
      <c r="E441" s="91">
        <f t="shared" si="6"/>
        <v>245.88</v>
      </c>
    </row>
    <row r="442" spans="1:5" ht="12.95" customHeight="1" x14ac:dyDescent="0.2">
      <c r="A442" s="93"/>
      <c r="B442" s="93" t="s">
        <v>81</v>
      </c>
      <c r="C442" s="96">
        <v>247.6</v>
      </c>
      <c r="D442" s="104">
        <v>38292</v>
      </c>
      <c r="E442" s="91">
        <f t="shared" si="6"/>
        <v>247.6</v>
      </c>
    </row>
    <row r="443" spans="1:5" ht="12.95" customHeight="1" x14ac:dyDescent="0.2">
      <c r="A443" s="93"/>
      <c r="B443" s="93" t="s">
        <v>82</v>
      </c>
      <c r="C443" s="96">
        <v>248.68</v>
      </c>
      <c r="D443" s="104">
        <v>38322</v>
      </c>
      <c r="E443" s="91">
        <f t="shared" si="6"/>
        <v>248.68</v>
      </c>
    </row>
    <row r="444" spans="1:5" ht="12.95" customHeight="1" x14ac:dyDescent="0.2">
      <c r="A444" s="93">
        <v>2005</v>
      </c>
      <c r="B444" s="93" t="s">
        <v>83</v>
      </c>
      <c r="C444" s="96">
        <v>249.27</v>
      </c>
      <c r="D444" s="104">
        <v>38353</v>
      </c>
      <c r="E444" s="91">
        <f t="shared" si="6"/>
        <v>249.27</v>
      </c>
    </row>
    <row r="445" spans="1:5" ht="12.95" customHeight="1" x14ac:dyDescent="0.2">
      <c r="A445" s="93"/>
      <c r="B445" s="93" t="s">
        <v>84</v>
      </c>
      <c r="C445" s="96">
        <v>249.67</v>
      </c>
      <c r="D445" s="104">
        <v>38384</v>
      </c>
      <c r="E445" s="91">
        <f t="shared" si="6"/>
        <v>249.67</v>
      </c>
    </row>
    <row r="446" spans="1:5" ht="12.95" customHeight="1" x14ac:dyDescent="0.2">
      <c r="A446" s="93"/>
      <c r="B446" s="93" t="s">
        <v>85</v>
      </c>
      <c r="C446" s="96">
        <v>253.93</v>
      </c>
      <c r="D446" s="104">
        <v>38412</v>
      </c>
      <c r="E446" s="91">
        <f t="shared" si="6"/>
        <v>253.93</v>
      </c>
    </row>
    <row r="447" spans="1:5" ht="12.95" customHeight="1" x14ac:dyDescent="0.2">
      <c r="A447" s="93"/>
      <c r="B447" s="93" t="s">
        <v>86</v>
      </c>
      <c r="C447" s="96">
        <v>255.56</v>
      </c>
      <c r="D447" s="104">
        <v>38443</v>
      </c>
      <c r="E447" s="91">
        <f t="shared" si="6"/>
        <v>255.56</v>
      </c>
    </row>
    <row r="448" spans="1:5" ht="12.95" customHeight="1" x14ac:dyDescent="0.2">
      <c r="A448" s="93"/>
      <c r="B448" s="93" t="s">
        <v>87</v>
      </c>
      <c r="C448" s="96">
        <v>256.02999999999997</v>
      </c>
      <c r="D448" s="104">
        <v>38473</v>
      </c>
      <c r="E448" s="91">
        <f t="shared" si="6"/>
        <v>256.02999999999997</v>
      </c>
    </row>
    <row r="449" spans="1:5" ht="12.95" customHeight="1" x14ac:dyDescent="0.2">
      <c r="A449" s="93"/>
      <c r="B449" s="93" t="s">
        <v>88</v>
      </c>
      <c r="C449" s="96">
        <v>256.70999999999998</v>
      </c>
      <c r="D449" s="104">
        <v>38504</v>
      </c>
      <c r="E449" s="91">
        <f t="shared" si="6"/>
        <v>256.70999999999998</v>
      </c>
    </row>
    <row r="450" spans="1:5" ht="12.95" customHeight="1" x14ac:dyDescent="0.2">
      <c r="A450" s="93"/>
      <c r="B450" s="93" t="s">
        <v>89</v>
      </c>
      <c r="C450" s="96">
        <v>257.22000000000003</v>
      </c>
      <c r="D450" s="104">
        <v>38534</v>
      </c>
      <c r="E450" s="91">
        <f t="shared" si="6"/>
        <v>257.22000000000003</v>
      </c>
    </row>
    <row r="451" spans="1:5" ht="12.95" customHeight="1" x14ac:dyDescent="0.2">
      <c r="A451" s="93"/>
      <c r="B451" s="93" t="s">
        <v>90</v>
      </c>
      <c r="C451" s="96">
        <v>258.14999999999998</v>
      </c>
      <c r="D451" s="104">
        <v>38565</v>
      </c>
      <c r="E451" s="91">
        <f t="shared" si="6"/>
        <v>258.14999999999998</v>
      </c>
    </row>
    <row r="452" spans="1:5" ht="12.95" customHeight="1" x14ac:dyDescent="0.2">
      <c r="A452" s="93"/>
      <c r="B452" s="93" t="s">
        <v>79</v>
      </c>
      <c r="C452" s="96">
        <v>262.43</v>
      </c>
      <c r="D452" s="104">
        <v>38596</v>
      </c>
      <c r="E452" s="91">
        <f t="shared" si="6"/>
        <v>262.43</v>
      </c>
    </row>
    <row r="453" spans="1:5" ht="12.95" customHeight="1" x14ac:dyDescent="0.2">
      <c r="A453" s="93"/>
      <c r="B453" s="93" t="s">
        <v>80</v>
      </c>
      <c r="C453" s="96">
        <v>268.39999999999998</v>
      </c>
      <c r="D453" s="104">
        <v>38626</v>
      </c>
      <c r="E453" s="91">
        <f t="shared" si="6"/>
        <v>268.39999999999998</v>
      </c>
    </row>
    <row r="454" spans="1:5" ht="12.95" customHeight="1" x14ac:dyDescent="0.2">
      <c r="A454" s="93"/>
      <c r="B454" s="93" t="s">
        <v>81</v>
      </c>
      <c r="C454" s="96">
        <v>270.88</v>
      </c>
      <c r="D454" s="104">
        <v>38657</v>
      </c>
      <c r="E454" s="91">
        <f t="shared" si="6"/>
        <v>270.88</v>
      </c>
    </row>
    <row r="455" spans="1:5" ht="12.95" customHeight="1" x14ac:dyDescent="0.2">
      <c r="A455" s="93"/>
      <c r="B455" s="93" t="s">
        <v>82</v>
      </c>
      <c r="C455" s="96">
        <v>272.43</v>
      </c>
      <c r="D455" s="104">
        <v>38687</v>
      </c>
      <c r="E455" s="91">
        <f t="shared" si="6"/>
        <v>272.43</v>
      </c>
    </row>
    <row r="456" spans="1:5" ht="12.95" customHeight="1" x14ac:dyDescent="0.2">
      <c r="A456" s="93">
        <v>2006</v>
      </c>
      <c r="B456" s="93" t="s">
        <v>83</v>
      </c>
      <c r="C456" s="96">
        <v>273.42</v>
      </c>
      <c r="D456" s="104">
        <v>38718</v>
      </c>
      <c r="E456" s="91">
        <f t="shared" si="6"/>
        <v>273.42</v>
      </c>
    </row>
    <row r="457" spans="1:5" ht="12.95" customHeight="1" x14ac:dyDescent="0.2">
      <c r="A457" s="93"/>
      <c r="B457" s="93" t="s">
        <v>84</v>
      </c>
      <c r="C457" s="96">
        <v>273.77999999999997</v>
      </c>
      <c r="D457" s="104">
        <v>38749</v>
      </c>
      <c r="E457" s="91">
        <f t="shared" ref="E457:E520" si="7">+C457</f>
        <v>273.77999999999997</v>
      </c>
    </row>
    <row r="458" spans="1:5" ht="12.95" customHeight="1" x14ac:dyDescent="0.2">
      <c r="A458" s="93"/>
      <c r="B458" s="93" t="s">
        <v>85</v>
      </c>
      <c r="C458" s="96">
        <v>284.83</v>
      </c>
      <c r="D458" s="104">
        <v>38777</v>
      </c>
      <c r="E458" s="91">
        <f t="shared" si="7"/>
        <v>284.83</v>
      </c>
    </row>
    <row r="459" spans="1:5" ht="12.95" customHeight="1" x14ac:dyDescent="0.2">
      <c r="A459" s="93"/>
      <c r="B459" s="93" t="s">
        <v>86</v>
      </c>
      <c r="C459" s="96">
        <v>285.87</v>
      </c>
      <c r="D459" s="104">
        <v>38808</v>
      </c>
      <c r="E459" s="91">
        <f t="shared" si="7"/>
        <v>285.87</v>
      </c>
    </row>
    <row r="460" spans="1:5" ht="12.95" customHeight="1" x14ac:dyDescent="0.2">
      <c r="A460" s="93"/>
      <c r="B460" s="93" t="s">
        <v>87</v>
      </c>
      <c r="C460" s="96">
        <v>287.45999999999998</v>
      </c>
      <c r="D460" s="104">
        <v>38838</v>
      </c>
      <c r="E460" s="91">
        <f t="shared" si="7"/>
        <v>287.45999999999998</v>
      </c>
    </row>
    <row r="461" spans="1:5" ht="12.95" customHeight="1" x14ac:dyDescent="0.2">
      <c r="A461" s="93"/>
      <c r="B461" s="93" t="s">
        <v>88</v>
      </c>
      <c r="C461" s="96">
        <v>288.01</v>
      </c>
      <c r="D461" s="104">
        <v>38869</v>
      </c>
      <c r="E461" s="91">
        <f t="shared" si="7"/>
        <v>288.01</v>
      </c>
    </row>
    <row r="462" spans="1:5" ht="12.95" customHeight="1" x14ac:dyDescent="0.2">
      <c r="A462" s="93"/>
      <c r="B462" s="93" t="s">
        <v>89</v>
      </c>
      <c r="C462" s="96">
        <v>288.43</v>
      </c>
      <c r="D462" s="104">
        <v>38899</v>
      </c>
      <c r="E462" s="91">
        <f t="shared" si="7"/>
        <v>288.43</v>
      </c>
    </row>
    <row r="463" spans="1:5" ht="12.95" customHeight="1" x14ac:dyDescent="0.2">
      <c r="A463" s="93"/>
      <c r="B463" s="93" t="s">
        <v>90</v>
      </c>
      <c r="C463" s="96">
        <v>289.23</v>
      </c>
      <c r="D463" s="104">
        <v>38930</v>
      </c>
      <c r="E463" s="91">
        <f t="shared" si="7"/>
        <v>289.23</v>
      </c>
    </row>
    <row r="464" spans="1:5" ht="12.95" customHeight="1" x14ac:dyDescent="0.2">
      <c r="A464" s="93"/>
      <c r="B464" s="93" t="s">
        <v>79</v>
      </c>
      <c r="C464" s="96">
        <v>292.35000000000002</v>
      </c>
      <c r="D464" s="104">
        <v>38961</v>
      </c>
      <c r="E464" s="91">
        <f t="shared" si="7"/>
        <v>292.35000000000002</v>
      </c>
    </row>
    <row r="465" spans="1:5" ht="12.95" customHeight="1" x14ac:dyDescent="0.2">
      <c r="A465" s="99"/>
      <c r="B465" s="93" t="s">
        <v>80</v>
      </c>
      <c r="C465" s="96">
        <v>293.83</v>
      </c>
      <c r="D465" s="104">
        <v>38991</v>
      </c>
      <c r="E465" s="91">
        <f t="shared" si="7"/>
        <v>293.83</v>
      </c>
    </row>
    <row r="466" spans="1:5" ht="12.95" customHeight="1" x14ac:dyDescent="0.2">
      <c r="A466" s="100"/>
      <c r="B466" s="93" t="s">
        <v>81</v>
      </c>
      <c r="C466" s="96">
        <v>296.29000000000002</v>
      </c>
      <c r="D466" s="104">
        <v>39022</v>
      </c>
      <c r="E466" s="91">
        <f t="shared" si="7"/>
        <v>296.29000000000002</v>
      </c>
    </row>
    <row r="467" spans="1:5" ht="12.95" customHeight="1" x14ac:dyDescent="0.2">
      <c r="A467" s="93"/>
      <c r="B467" s="101" t="s">
        <v>82</v>
      </c>
      <c r="C467" s="96">
        <v>299.17</v>
      </c>
      <c r="D467" s="104">
        <v>39052</v>
      </c>
      <c r="E467" s="91">
        <f t="shared" si="7"/>
        <v>299.17</v>
      </c>
    </row>
    <row r="468" spans="1:5" ht="12.95" customHeight="1" x14ac:dyDescent="0.2">
      <c r="A468" s="101">
        <v>2007</v>
      </c>
      <c r="B468" s="101" t="s">
        <v>83</v>
      </c>
      <c r="C468" s="96">
        <v>300.38</v>
      </c>
      <c r="D468" s="104">
        <v>39083</v>
      </c>
      <c r="E468" s="91">
        <f t="shared" si="7"/>
        <v>300.38</v>
      </c>
    </row>
    <row r="469" spans="1:5" ht="12.95" customHeight="1" x14ac:dyDescent="0.2">
      <c r="A469" s="101"/>
      <c r="B469" s="101" t="s">
        <v>84</v>
      </c>
      <c r="C469" s="96">
        <v>302.12</v>
      </c>
      <c r="D469" s="104">
        <v>39114</v>
      </c>
      <c r="E469" s="91">
        <f t="shared" si="7"/>
        <v>302.12</v>
      </c>
    </row>
    <row r="470" spans="1:5" ht="12.95" customHeight="1" x14ac:dyDescent="0.2">
      <c r="A470" s="101"/>
      <c r="B470" s="101" t="s">
        <v>85</v>
      </c>
      <c r="C470" s="96">
        <v>319.86</v>
      </c>
      <c r="D470" s="104">
        <v>39142</v>
      </c>
      <c r="E470" s="91">
        <f t="shared" si="7"/>
        <v>319.86</v>
      </c>
    </row>
    <row r="471" spans="1:5" ht="12.95" customHeight="1" x14ac:dyDescent="0.2">
      <c r="A471" s="101"/>
      <c r="B471" s="101" t="s">
        <v>86</v>
      </c>
      <c r="C471" s="96">
        <v>321.49</v>
      </c>
      <c r="D471" s="104">
        <v>39173</v>
      </c>
      <c r="E471" s="91">
        <f t="shared" si="7"/>
        <v>321.49</v>
      </c>
    </row>
    <row r="472" spans="1:5" ht="12.95" customHeight="1" x14ac:dyDescent="0.2">
      <c r="A472" s="101"/>
      <c r="B472" s="101" t="s">
        <v>87</v>
      </c>
      <c r="C472" s="96">
        <v>323.45999999999998</v>
      </c>
      <c r="D472" s="104">
        <v>39203</v>
      </c>
      <c r="E472" s="91">
        <f t="shared" si="7"/>
        <v>323.45999999999998</v>
      </c>
    </row>
    <row r="473" spans="1:5" ht="12.95" customHeight="1" x14ac:dyDescent="0.2">
      <c r="A473" s="101"/>
      <c r="B473" s="101" t="s">
        <v>88</v>
      </c>
      <c r="C473" s="96">
        <v>323.5</v>
      </c>
      <c r="D473" s="104">
        <v>39234</v>
      </c>
      <c r="E473" s="91">
        <f t="shared" si="7"/>
        <v>323.5</v>
      </c>
    </row>
    <row r="474" spans="1:5" ht="12.95" customHeight="1" x14ac:dyDescent="0.2">
      <c r="A474" s="101"/>
      <c r="B474" s="101" t="s">
        <v>89</v>
      </c>
      <c r="C474" s="96">
        <v>324.41000000000003</v>
      </c>
      <c r="D474" s="104">
        <v>39264</v>
      </c>
      <c r="E474" s="91">
        <f t="shared" si="7"/>
        <v>324.41000000000003</v>
      </c>
    </row>
    <row r="475" spans="1:5" ht="12.95" customHeight="1" x14ac:dyDescent="0.2">
      <c r="A475" s="101"/>
      <c r="B475" s="101" t="s">
        <v>90</v>
      </c>
      <c r="C475" s="96">
        <v>324.60000000000002</v>
      </c>
      <c r="D475" s="104">
        <v>39295</v>
      </c>
      <c r="E475" s="91">
        <f t="shared" si="7"/>
        <v>324.60000000000002</v>
      </c>
    </row>
    <row r="476" spans="1:5" ht="12.95" customHeight="1" x14ac:dyDescent="0.2">
      <c r="A476" s="101"/>
      <c r="B476" s="101" t="s">
        <v>92</v>
      </c>
      <c r="C476" s="96">
        <v>335.93</v>
      </c>
      <c r="D476" s="104">
        <v>39326</v>
      </c>
      <c r="E476" s="91">
        <f t="shared" si="7"/>
        <v>335.93</v>
      </c>
    </row>
    <row r="477" spans="1:5" ht="12.95" customHeight="1" x14ac:dyDescent="0.2">
      <c r="A477" s="101"/>
      <c r="B477" s="101" t="s">
        <v>80</v>
      </c>
      <c r="C477" s="96">
        <v>338.01</v>
      </c>
      <c r="D477" s="104">
        <v>39356</v>
      </c>
      <c r="E477" s="91">
        <f t="shared" si="7"/>
        <v>338.01</v>
      </c>
    </row>
    <row r="478" spans="1:5" ht="12.95" customHeight="1" x14ac:dyDescent="0.2">
      <c r="A478" s="101"/>
      <c r="B478" s="101" t="s">
        <v>81</v>
      </c>
      <c r="C478" s="96">
        <v>339.75</v>
      </c>
      <c r="D478" s="104">
        <v>39387</v>
      </c>
      <c r="E478" s="91">
        <f t="shared" si="7"/>
        <v>339.75</v>
      </c>
    </row>
    <row r="479" spans="1:5" ht="12.95" customHeight="1" x14ac:dyDescent="0.2">
      <c r="A479" s="101"/>
      <c r="B479" s="101" t="s">
        <v>82</v>
      </c>
      <c r="C479" s="96">
        <v>340.68</v>
      </c>
      <c r="D479" s="104">
        <v>39417</v>
      </c>
      <c r="E479" s="91">
        <f t="shared" si="7"/>
        <v>340.68</v>
      </c>
    </row>
    <row r="480" spans="1:5" ht="12.95" customHeight="1" x14ac:dyDescent="0.2">
      <c r="A480" s="101">
        <v>2008</v>
      </c>
      <c r="B480" s="101" t="s">
        <v>83</v>
      </c>
      <c r="C480" s="96">
        <v>340.74</v>
      </c>
      <c r="D480" s="104">
        <v>39448</v>
      </c>
      <c r="E480" s="91">
        <f t="shared" si="7"/>
        <v>340.74</v>
      </c>
    </row>
    <row r="481" spans="1:5" ht="12.95" customHeight="1" x14ac:dyDescent="0.2">
      <c r="A481" s="100"/>
      <c r="B481" s="101" t="s">
        <v>84</v>
      </c>
      <c r="C481" s="96">
        <v>341.21</v>
      </c>
      <c r="D481" s="104">
        <v>39479</v>
      </c>
      <c r="E481" s="91">
        <f t="shared" si="7"/>
        <v>341.21</v>
      </c>
    </row>
    <row r="482" spans="1:5" ht="12.95" customHeight="1" x14ac:dyDescent="0.2">
      <c r="A482" s="101"/>
      <c r="B482" s="101" t="s">
        <v>85</v>
      </c>
      <c r="C482" s="96">
        <v>360.31</v>
      </c>
      <c r="D482" s="104">
        <v>39508</v>
      </c>
      <c r="E482" s="91">
        <f t="shared" si="7"/>
        <v>360.31</v>
      </c>
    </row>
    <row r="483" spans="1:5" ht="12.95" customHeight="1" x14ac:dyDescent="0.2">
      <c r="A483" s="101"/>
      <c r="B483" s="101" t="s">
        <v>86</v>
      </c>
      <c r="C483" s="96">
        <v>362.47</v>
      </c>
      <c r="D483" s="104">
        <v>39539</v>
      </c>
      <c r="E483" s="91">
        <f t="shared" si="7"/>
        <v>362.47</v>
      </c>
    </row>
    <row r="484" spans="1:5" ht="12.95" customHeight="1" x14ac:dyDescent="0.2">
      <c r="A484" s="101"/>
      <c r="B484" s="101" t="s">
        <v>87</v>
      </c>
      <c r="C484" s="96">
        <v>360.86</v>
      </c>
      <c r="D484" s="104">
        <v>39569</v>
      </c>
      <c r="E484" s="91">
        <f t="shared" si="7"/>
        <v>360.86</v>
      </c>
    </row>
    <row r="485" spans="1:5" ht="12.95" customHeight="1" x14ac:dyDescent="0.2">
      <c r="A485" s="101"/>
      <c r="B485" s="101" t="s">
        <v>88</v>
      </c>
      <c r="C485" s="96">
        <v>361.62</v>
      </c>
      <c r="D485" s="104">
        <v>39600</v>
      </c>
      <c r="E485" s="91">
        <f t="shared" si="7"/>
        <v>361.62</v>
      </c>
    </row>
    <row r="486" spans="1:5" ht="12.95" customHeight="1" x14ac:dyDescent="0.2">
      <c r="A486" s="101"/>
      <c r="B486" s="101" t="s">
        <v>89</v>
      </c>
      <c r="C486" s="96">
        <v>362.13</v>
      </c>
      <c r="D486" s="104">
        <v>39630</v>
      </c>
      <c r="E486" s="91">
        <f t="shared" si="7"/>
        <v>362.13</v>
      </c>
    </row>
    <row r="487" spans="1:5" ht="12.95" customHeight="1" x14ac:dyDescent="0.2">
      <c r="A487" s="101"/>
      <c r="B487" s="101" t="s">
        <v>90</v>
      </c>
      <c r="C487" s="96">
        <v>363.04</v>
      </c>
      <c r="D487" s="104">
        <v>39661</v>
      </c>
      <c r="E487" s="91">
        <f t="shared" si="7"/>
        <v>363.04</v>
      </c>
    </row>
    <row r="488" spans="1:5" ht="12.95" customHeight="1" x14ac:dyDescent="0.2">
      <c r="A488" s="101"/>
      <c r="B488" s="101" t="s">
        <v>92</v>
      </c>
      <c r="C488" s="96">
        <v>365.56</v>
      </c>
      <c r="D488" s="104">
        <v>39692</v>
      </c>
      <c r="E488" s="91">
        <f t="shared" si="7"/>
        <v>365.56</v>
      </c>
    </row>
    <row r="489" spans="1:5" ht="12.95" customHeight="1" x14ac:dyDescent="0.2">
      <c r="A489" s="101"/>
      <c r="B489" s="101" t="s">
        <v>80</v>
      </c>
      <c r="C489" s="96">
        <v>368.34</v>
      </c>
      <c r="D489" s="104">
        <v>39722</v>
      </c>
      <c r="E489" s="91">
        <f t="shared" si="7"/>
        <v>368.34</v>
      </c>
    </row>
    <row r="490" spans="1:5" ht="12.95" customHeight="1" x14ac:dyDescent="0.2">
      <c r="A490" s="101"/>
      <c r="B490" s="101" t="s">
        <v>81</v>
      </c>
      <c r="C490" s="96">
        <v>376.53</v>
      </c>
      <c r="D490" s="104">
        <v>39753</v>
      </c>
      <c r="E490" s="91">
        <f t="shared" si="7"/>
        <v>376.53</v>
      </c>
    </row>
    <row r="491" spans="1:5" ht="12.95" customHeight="1" x14ac:dyDescent="0.2">
      <c r="A491" s="101"/>
      <c r="B491" s="101" t="s">
        <v>82</v>
      </c>
      <c r="C491" s="96">
        <v>379.45</v>
      </c>
      <c r="D491" s="104">
        <v>39783</v>
      </c>
      <c r="E491" s="91">
        <f t="shared" si="7"/>
        <v>379.45</v>
      </c>
    </row>
    <row r="492" spans="1:5" ht="12.95" customHeight="1" x14ac:dyDescent="0.2">
      <c r="A492" s="101">
        <v>2009</v>
      </c>
      <c r="B492" s="101" t="s">
        <v>83</v>
      </c>
      <c r="C492" s="96">
        <v>386.47</v>
      </c>
      <c r="D492" s="104">
        <v>39814</v>
      </c>
      <c r="E492" s="91">
        <f t="shared" si="7"/>
        <v>386.47</v>
      </c>
    </row>
    <row r="493" spans="1:5" ht="12.95" customHeight="1" x14ac:dyDescent="0.2">
      <c r="A493" s="101"/>
      <c r="B493" s="101" t="s">
        <v>84</v>
      </c>
      <c r="C493" s="96">
        <v>388.77</v>
      </c>
      <c r="D493" s="104">
        <v>39845</v>
      </c>
      <c r="E493" s="91">
        <f t="shared" si="7"/>
        <v>388.77</v>
      </c>
    </row>
    <row r="494" spans="1:5" ht="12.95" customHeight="1" x14ac:dyDescent="0.2">
      <c r="A494" s="100"/>
      <c r="B494" s="101" t="s">
        <v>85</v>
      </c>
      <c r="C494" s="96">
        <v>412.9</v>
      </c>
      <c r="D494" s="104">
        <v>39873</v>
      </c>
      <c r="E494" s="91">
        <f t="shared" si="7"/>
        <v>412.9</v>
      </c>
    </row>
    <row r="495" spans="1:5" ht="12.95" customHeight="1" x14ac:dyDescent="0.2">
      <c r="A495" s="101"/>
      <c r="B495" s="101" t="s">
        <v>86</v>
      </c>
      <c r="C495" s="96">
        <v>415.24</v>
      </c>
      <c r="D495" s="104">
        <v>39904</v>
      </c>
      <c r="E495" s="91">
        <f t="shared" si="7"/>
        <v>415.24</v>
      </c>
    </row>
    <row r="496" spans="1:5" ht="12.95" customHeight="1" x14ac:dyDescent="0.2">
      <c r="A496" s="101"/>
      <c r="B496" s="101" t="s">
        <v>87</v>
      </c>
      <c r="C496" s="96">
        <v>417.29</v>
      </c>
      <c r="D496" s="104">
        <v>39934</v>
      </c>
      <c r="E496" s="91">
        <f t="shared" si="7"/>
        <v>417.29</v>
      </c>
    </row>
    <row r="497" spans="1:5" ht="12.95" customHeight="1" x14ac:dyDescent="0.2">
      <c r="A497" s="101"/>
      <c r="B497" s="101" t="s">
        <v>88</v>
      </c>
      <c r="C497" s="96">
        <v>419.04</v>
      </c>
      <c r="D497" s="104">
        <v>39965</v>
      </c>
      <c r="E497" s="91">
        <f t="shared" si="7"/>
        <v>419.04</v>
      </c>
    </row>
    <row r="498" spans="1:5" ht="12.95" customHeight="1" x14ac:dyDescent="0.2">
      <c r="A498" s="101"/>
      <c r="B498" s="101" t="s">
        <v>89</v>
      </c>
      <c r="C498" s="96">
        <v>419.66</v>
      </c>
      <c r="D498" s="104">
        <v>39995</v>
      </c>
      <c r="E498" s="91">
        <f t="shared" si="7"/>
        <v>419.66</v>
      </c>
    </row>
    <row r="499" spans="1:5" ht="12.95" customHeight="1" x14ac:dyDescent="0.2">
      <c r="A499" s="101"/>
      <c r="B499" s="101" t="s">
        <v>90</v>
      </c>
      <c r="C499" s="96">
        <v>419.99</v>
      </c>
      <c r="D499" s="104">
        <v>40026</v>
      </c>
      <c r="E499" s="91">
        <f t="shared" si="7"/>
        <v>419.99</v>
      </c>
    </row>
    <row r="500" spans="1:5" ht="12.75" customHeight="1" x14ac:dyDescent="0.2">
      <c r="A500" s="101"/>
      <c r="B500" s="101" t="s">
        <v>92</v>
      </c>
      <c r="C500" s="96">
        <v>428.69</v>
      </c>
      <c r="D500" s="104">
        <v>40057</v>
      </c>
      <c r="E500" s="91">
        <f t="shared" si="7"/>
        <v>428.69</v>
      </c>
    </row>
    <row r="501" spans="1:5" ht="12.75" customHeight="1" x14ac:dyDescent="0.2">
      <c r="A501" s="101"/>
      <c r="B501" s="101" t="s">
        <v>80</v>
      </c>
      <c r="C501" s="96">
        <v>429.79</v>
      </c>
      <c r="D501" s="104">
        <v>40087</v>
      </c>
      <c r="E501" s="91">
        <f t="shared" si="7"/>
        <v>429.79</v>
      </c>
    </row>
    <row r="502" spans="1:5" ht="12.75" customHeight="1" x14ac:dyDescent="0.2">
      <c r="A502" s="101"/>
      <c r="B502" s="101" t="s">
        <v>81</v>
      </c>
      <c r="C502" s="96">
        <v>430.89</v>
      </c>
      <c r="D502" s="104">
        <v>40118</v>
      </c>
      <c r="E502" s="91">
        <f t="shared" si="7"/>
        <v>430.89</v>
      </c>
    </row>
    <row r="503" spans="1:5" ht="12.75" customHeight="1" x14ac:dyDescent="0.2">
      <c r="A503" s="101"/>
      <c r="B503" s="101" t="s">
        <v>82</v>
      </c>
      <c r="C503" s="96">
        <v>432.32</v>
      </c>
      <c r="D503" s="104">
        <v>40148</v>
      </c>
      <c r="E503" s="91">
        <f t="shared" si="7"/>
        <v>432.32</v>
      </c>
    </row>
    <row r="504" spans="1:5" ht="12.75" customHeight="1" x14ac:dyDescent="0.2">
      <c r="A504" s="101">
        <v>2010</v>
      </c>
      <c r="B504" s="101" t="s">
        <v>83</v>
      </c>
      <c r="C504" s="96">
        <v>434.65</v>
      </c>
      <c r="D504" s="104">
        <v>40179</v>
      </c>
      <c r="E504" s="91">
        <f t="shared" si="7"/>
        <v>434.65</v>
      </c>
    </row>
    <row r="505" spans="1:5" ht="12.75" customHeight="1" x14ac:dyDescent="0.2">
      <c r="A505" s="101"/>
      <c r="B505" s="101" t="s">
        <v>84</v>
      </c>
      <c r="C505" s="96">
        <v>434.87</v>
      </c>
      <c r="D505" s="104">
        <v>40210</v>
      </c>
      <c r="E505" s="91">
        <f t="shared" si="7"/>
        <v>434.87</v>
      </c>
    </row>
    <row r="506" spans="1:5" ht="12.75" customHeight="1" x14ac:dyDescent="0.2">
      <c r="A506" s="101"/>
      <c r="B506" s="101" t="s">
        <v>85</v>
      </c>
      <c r="C506" s="96">
        <v>459.84</v>
      </c>
      <c r="D506" s="104">
        <v>40238</v>
      </c>
      <c r="E506" s="91">
        <f t="shared" si="7"/>
        <v>459.84</v>
      </c>
    </row>
    <row r="507" spans="1:5" ht="12.75" customHeight="1" x14ac:dyDescent="0.2">
      <c r="A507" s="101"/>
      <c r="B507" s="101" t="s">
        <v>86</v>
      </c>
      <c r="C507" s="96">
        <v>461.08</v>
      </c>
      <c r="D507" s="104">
        <v>40269</v>
      </c>
      <c r="E507" s="91">
        <f t="shared" si="7"/>
        <v>461.08</v>
      </c>
    </row>
    <row r="508" spans="1:5" ht="13.5" customHeight="1" x14ac:dyDescent="0.2">
      <c r="A508" s="101"/>
      <c r="B508" s="101" t="s">
        <v>87</v>
      </c>
      <c r="C508" s="96">
        <v>462.43</v>
      </c>
      <c r="D508" s="104">
        <v>40299</v>
      </c>
      <c r="E508" s="91">
        <f t="shared" si="7"/>
        <v>462.43</v>
      </c>
    </row>
    <row r="509" spans="1:5" ht="12.75" customHeight="1" x14ac:dyDescent="0.2">
      <c r="A509" s="101"/>
      <c r="B509" s="86" t="s">
        <v>88</v>
      </c>
      <c r="C509" s="96">
        <v>463.56</v>
      </c>
      <c r="D509" s="104">
        <v>40330</v>
      </c>
      <c r="E509" s="91">
        <f t="shared" si="7"/>
        <v>463.56</v>
      </c>
    </row>
    <row r="510" spans="1:5" ht="12.75" customHeight="1" x14ac:dyDescent="0.2">
      <c r="A510" s="101"/>
      <c r="B510" s="86" t="s">
        <v>89</v>
      </c>
      <c r="C510" s="96">
        <v>463.75</v>
      </c>
      <c r="D510" s="104">
        <v>40360</v>
      </c>
      <c r="E510" s="91">
        <f t="shared" si="7"/>
        <v>463.75</v>
      </c>
    </row>
    <row r="511" spans="1:5" ht="12.75" customHeight="1" x14ac:dyDescent="0.2">
      <c r="A511" s="101"/>
      <c r="B511" s="86" t="s">
        <v>90</v>
      </c>
      <c r="C511" s="96">
        <v>463.82</v>
      </c>
      <c r="D511" s="104">
        <v>40391</v>
      </c>
      <c r="E511" s="91">
        <f t="shared" si="7"/>
        <v>463.82</v>
      </c>
    </row>
    <row r="512" spans="1:5" ht="12.75" customHeight="1" x14ac:dyDescent="0.2">
      <c r="A512" s="101"/>
      <c r="B512" s="86" t="s">
        <v>92</v>
      </c>
      <c r="C512" s="96">
        <v>468.65</v>
      </c>
      <c r="D512" s="104">
        <v>40422</v>
      </c>
      <c r="E512" s="91">
        <f t="shared" si="7"/>
        <v>468.65</v>
      </c>
    </row>
    <row r="513" spans="1:5" ht="12.75" customHeight="1" x14ac:dyDescent="0.2">
      <c r="A513" s="100"/>
      <c r="B513" s="86" t="s">
        <v>80</v>
      </c>
      <c r="C513" s="96">
        <v>469.75</v>
      </c>
      <c r="D513" s="104">
        <v>40452</v>
      </c>
      <c r="E513" s="91">
        <f t="shared" si="7"/>
        <v>469.75</v>
      </c>
    </row>
    <row r="514" spans="1:5" ht="12.75" customHeight="1" x14ac:dyDescent="0.2">
      <c r="A514" s="101"/>
      <c r="B514" s="86" t="s">
        <v>81</v>
      </c>
      <c r="C514" s="96">
        <v>471.39</v>
      </c>
      <c r="D514" s="104">
        <v>40483</v>
      </c>
      <c r="E514" s="91">
        <f t="shared" si="7"/>
        <v>471.39</v>
      </c>
    </row>
    <row r="515" spans="1:5" ht="12.75" customHeight="1" x14ac:dyDescent="0.2">
      <c r="A515" s="101"/>
      <c r="B515" s="86" t="s">
        <v>82</v>
      </c>
      <c r="C515" s="96">
        <v>473.08</v>
      </c>
      <c r="D515" s="104">
        <v>40513</v>
      </c>
      <c r="E515" s="91">
        <f t="shared" si="7"/>
        <v>473.08</v>
      </c>
    </row>
    <row r="516" spans="1:5" ht="12.75" customHeight="1" x14ac:dyDescent="0.2">
      <c r="A516" s="101">
        <v>2011</v>
      </c>
      <c r="B516" s="101" t="s">
        <v>83</v>
      </c>
      <c r="C516" s="96">
        <v>478.63</v>
      </c>
      <c r="D516" s="104">
        <v>40544</v>
      </c>
      <c r="E516" s="91">
        <f t="shared" si="7"/>
        <v>478.63</v>
      </c>
    </row>
    <row r="517" spans="1:5" ht="12.75" customHeight="1" x14ac:dyDescent="0.2">
      <c r="A517" s="101"/>
      <c r="B517" s="101" t="s">
        <v>84</v>
      </c>
      <c r="C517" s="96">
        <v>480.97</v>
      </c>
      <c r="D517" s="104">
        <v>40575</v>
      </c>
      <c r="E517" s="91">
        <f t="shared" si="7"/>
        <v>480.97</v>
      </c>
    </row>
    <row r="518" spans="1:5" ht="12.75" customHeight="1" x14ac:dyDescent="0.2">
      <c r="A518" s="101"/>
      <c r="B518" s="101" t="s">
        <v>85</v>
      </c>
      <c r="C518" s="96">
        <v>504.91</v>
      </c>
      <c r="D518" s="104">
        <v>40603</v>
      </c>
      <c r="E518" s="91">
        <f t="shared" si="7"/>
        <v>504.91</v>
      </c>
    </row>
    <row r="519" spans="1:5" ht="12.75" customHeight="1" x14ac:dyDescent="0.2">
      <c r="A519" s="101"/>
      <c r="B519" s="101" t="s">
        <v>86</v>
      </c>
      <c r="C519" s="96">
        <v>508.94</v>
      </c>
      <c r="D519" s="104">
        <v>40634</v>
      </c>
      <c r="E519" s="91">
        <f t="shared" si="7"/>
        <v>508.94</v>
      </c>
    </row>
    <row r="520" spans="1:5" ht="12.75" customHeight="1" x14ac:dyDescent="0.2">
      <c r="A520" s="101"/>
      <c r="B520" s="101" t="s">
        <v>87</v>
      </c>
      <c r="C520" s="96">
        <v>511.6</v>
      </c>
      <c r="D520" s="104">
        <v>40664</v>
      </c>
      <c r="E520" s="91">
        <f t="shared" si="7"/>
        <v>511.6</v>
      </c>
    </row>
    <row r="521" spans="1:5" ht="12.75" customHeight="1" x14ac:dyDescent="0.2">
      <c r="A521" s="101"/>
      <c r="B521" s="101" t="s">
        <v>88</v>
      </c>
      <c r="C521" s="96">
        <v>515.54</v>
      </c>
      <c r="D521" s="104">
        <v>40695</v>
      </c>
      <c r="E521" s="91">
        <f t="shared" ref="E521:E584" si="8">+C521</f>
        <v>515.54</v>
      </c>
    </row>
    <row r="522" spans="1:5" ht="12.75" customHeight="1" x14ac:dyDescent="0.2">
      <c r="A522" s="101"/>
      <c r="B522" s="101" t="s">
        <v>89</v>
      </c>
      <c r="C522" s="96">
        <v>518.58000000000004</v>
      </c>
      <c r="D522" s="104">
        <v>40725</v>
      </c>
      <c r="E522" s="91">
        <f t="shared" si="8"/>
        <v>518.58000000000004</v>
      </c>
    </row>
    <row r="523" spans="1:5" ht="12.75" customHeight="1" x14ac:dyDescent="0.2">
      <c r="A523" s="101"/>
      <c r="B523" s="101" t="s">
        <v>90</v>
      </c>
      <c r="C523" s="96">
        <v>519.75</v>
      </c>
      <c r="D523" s="104">
        <v>40756</v>
      </c>
      <c r="E523" s="91">
        <f t="shared" si="8"/>
        <v>519.75</v>
      </c>
    </row>
    <row r="524" spans="1:5" ht="12.75" customHeight="1" x14ac:dyDescent="0.2">
      <c r="A524" s="101"/>
      <c r="B524" s="86" t="s">
        <v>92</v>
      </c>
      <c r="C524" s="96">
        <v>534.15</v>
      </c>
      <c r="D524" s="104">
        <v>40787</v>
      </c>
      <c r="E524" s="91">
        <f t="shared" si="8"/>
        <v>534.15</v>
      </c>
    </row>
    <row r="525" spans="1:5" ht="12.75" customHeight="1" x14ac:dyDescent="0.2">
      <c r="A525" s="101"/>
      <c r="B525" s="86" t="s">
        <v>80</v>
      </c>
      <c r="C525" s="96">
        <v>536.97</v>
      </c>
      <c r="D525" s="104">
        <v>40817</v>
      </c>
      <c r="E525" s="91">
        <f t="shared" si="8"/>
        <v>536.97</v>
      </c>
    </row>
    <row r="526" spans="1:5" ht="12.75" customHeight="1" x14ac:dyDescent="0.2">
      <c r="A526" s="101"/>
      <c r="B526" s="86" t="s">
        <v>81</v>
      </c>
      <c r="C526" s="96">
        <v>538.58000000000004</v>
      </c>
      <c r="D526" s="104">
        <v>40848</v>
      </c>
      <c r="E526" s="91">
        <f t="shared" si="8"/>
        <v>538.58000000000004</v>
      </c>
    </row>
    <row r="527" spans="1:5" ht="12.75" customHeight="1" x14ac:dyDescent="0.2">
      <c r="A527" s="101"/>
      <c r="B527" s="86" t="s">
        <v>82</v>
      </c>
      <c r="C527" s="96">
        <v>542.45000000000005</v>
      </c>
      <c r="D527" s="104">
        <v>40878</v>
      </c>
      <c r="E527" s="91">
        <f t="shared" si="8"/>
        <v>542.45000000000005</v>
      </c>
    </row>
    <row r="528" spans="1:5" ht="12.75" customHeight="1" x14ac:dyDescent="0.2">
      <c r="A528" s="101">
        <v>2012</v>
      </c>
      <c r="B528" s="86" t="s">
        <v>83</v>
      </c>
      <c r="C528" s="96">
        <v>542.78</v>
      </c>
      <c r="D528" s="104">
        <v>40909</v>
      </c>
      <c r="E528" s="91">
        <f t="shared" si="8"/>
        <v>542.78</v>
      </c>
    </row>
    <row r="529" spans="1:5" ht="12.75" customHeight="1" x14ac:dyDescent="0.2">
      <c r="A529" s="101"/>
      <c r="B529" s="86" t="s">
        <v>84</v>
      </c>
      <c r="C529" s="96">
        <v>543.17999999999995</v>
      </c>
      <c r="D529" s="104">
        <v>40940</v>
      </c>
      <c r="E529" s="91">
        <f t="shared" si="8"/>
        <v>543.17999999999995</v>
      </c>
    </row>
    <row r="530" spans="1:5" ht="12.75" customHeight="1" x14ac:dyDescent="0.2">
      <c r="A530" s="101"/>
      <c r="B530" s="86" t="s">
        <v>85</v>
      </c>
      <c r="C530" s="96">
        <v>577.4</v>
      </c>
      <c r="D530" s="104">
        <v>40969</v>
      </c>
      <c r="E530" s="91">
        <f t="shared" si="8"/>
        <v>577.4</v>
      </c>
    </row>
    <row r="531" spans="1:5" ht="12.75" customHeight="1" x14ac:dyDescent="0.2">
      <c r="A531" s="101"/>
      <c r="B531" s="86" t="s">
        <v>86</v>
      </c>
      <c r="C531" s="96">
        <v>579.78</v>
      </c>
      <c r="D531" s="104">
        <v>41000</v>
      </c>
      <c r="E531" s="91">
        <f t="shared" si="8"/>
        <v>579.78</v>
      </c>
    </row>
    <row r="532" spans="1:5" ht="12.75" customHeight="1" x14ac:dyDescent="0.2">
      <c r="A532" s="101"/>
      <c r="B532" s="101" t="s">
        <v>87</v>
      </c>
      <c r="C532" s="96">
        <v>582.15</v>
      </c>
      <c r="D532" s="104">
        <v>41030</v>
      </c>
      <c r="E532" s="91">
        <f t="shared" si="8"/>
        <v>582.15</v>
      </c>
    </row>
    <row r="533" spans="1:5" ht="12.75" customHeight="1" x14ac:dyDescent="0.2">
      <c r="A533" s="101"/>
      <c r="B533" s="101" t="s">
        <v>88</v>
      </c>
      <c r="C533" s="96">
        <v>583.21</v>
      </c>
      <c r="D533" s="104">
        <v>41061</v>
      </c>
      <c r="E533" s="91">
        <f t="shared" si="8"/>
        <v>583.21</v>
      </c>
    </row>
    <row r="534" spans="1:5" ht="12.75" customHeight="1" x14ac:dyDescent="0.2">
      <c r="A534" s="101"/>
      <c r="B534" s="101" t="s">
        <v>89</v>
      </c>
      <c r="C534" s="96">
        <v>584.71</v>
      </c>
      <c r="D534" s="104">
        <v>41091</v>
      </c>
      <c r="E534" s="91">
        <f t="shared" si="8"/>
        <v>584.71</v>
      </c>
    </row>
    <row r="535" spans="1:5" ht="12.75" customHeight="1" x14ac:dyDescent="0.2">
      <c r="A535" s="101"/>
      <c r="B535" s="101" t="s">
        <v>90</v>
      </c>
      <c r="C535" s="96">
        <v>584.96</v>
      </c>
      <c r="D535" s="104">
        <v>41122</v>
      </c>
      <c r="E535" s="91">
        <f t="shared" si="8"/>
        <v>584.96</v>
      </c>
    </row>
    <row r="536" spans="1:5" ht="12.75" customHeight="1" x14ac:dyDescent="0.2">
      <c r="A536" s="101"/>
      <c r="B536" s="86" t="s">
        <v>92</v>
      </c>
      <c r="C536" s="96">
        <v>594.36</v>
      </c>
      <c r="D536" s="104">
        <v>41153</v>
      </c>
      <c r="E536" s="91">
        <f t="shared" si="8"/>
        <v>594.36</v>
      </c>
    </row>
    <row r="537" spans="1:5" ht="12.75" customHeight="1" x14ac:dyDescent="0.2">
      <c r="A537" s="101"/>
      <c r="B537" s="86" t="s">
        <v>80</v>
      </c>
      <c r="C537" s="96">
        <v>598.9</v>
      </c>
      <c r="D537" s="104">
        <v>41183</v>
      </c>
      <c r="E537" s="91">
        <f t="shared" si="8"/>
        <v>598.9</v>
      </c>
    </row>
    <row r="538" spans="1:5" ht="12.75" customHeight="1" x14ac:dyDescent="0.2">
      <c r="A538" s="101"/>
      <c r="B538" s="86" t="s">
        <v>81</v>
      </c>
      <c r="C538" s="96">
        <v>600.62</v>
      </c>
      <c r="D538" s="104">
        <v>41214</v>
      </c>
      <c r="E538" s="91">
        <f t="shared" si="8"/>
        <v>600.62</v>
      </c>
    </row>
    <row r="539" spans="1:5" ht="12.75" customHeight="1" x14ac:dyDescent="0.2">
      <c r="A539" s="101"/>
      <c r="B539" s="86" t="s">
        <v>82</v>
      </c>
      <c r="C539" s="96">
        <v>607.55999999999995</v>
      </c>
      <c r="D539" s="104">
        <v>41244</v>
      </c>
      <c r="E539" s="91">
        <f t="shared" si="8"/>
        <v>607.55999999999995</v>
      </c>
    </row>
    <row r="540" spans="1:5" ht="12.75" customHeight="1" x14ac:dyDescent="0.2">
      <c r="A540" s="101">
        <v>2013</v>
      </c>
      <c r="B540" s="101" t="s">
        <v>83</v>
      </c>
      <c r="C540" s="96">
        <v>609.13</v>
      </c>
      <c r="D540" s="104">
        <v>41275</v>
      </c>
      <c r="E540" s="91">
        <f t="shared" si="8"/>
        <v>609.13</v>
      </c>
    </row>
    <row r="541" spans="1:5" ht="12.75" customHeight="1" x14ac:dyDescent="0.2">
      <c r="A541" s="101"/>
      <c r="B541" s="101" t="s">
        <v>84</v>
      </c>
      <c r="C541" s="96">
        <v>613.95000000000005</v>
      </c>
      <c r="D541" s="104">
        <v>41306</v>
      </c>
      <c r="E541" s="91">
        <f t="shared" si="8"/>
        <v>613.95000000000005</v>
      </c>
    </row>
    <row r="542" spans="1:5" ht="12.75" customHeight="1" x14ac:dyDescent="0.2">
      <c r="A542" s="101"/>
      <c r="B542" s="101" t="s">
        <v>85</v>
      </c>
      <c r="C542" s="96">
        <v>645.46</v>
      </c>
      <c r="D542" s="104">
        <v>41334</v>
      </c>
      <c r="E542" s="91">
        <f t="shared" si="8"/>
        <v>645.46</v>
      </c>
    </row>
    <row r="543" spans="1:5" ht="12.75" customHeight="1" x14ac:dyDescent="0.2">
      <c r="A543" s="101"/>
      <c r="B543" s="101" t="s">
        <v>86</v>
      </c>
      <c r="C543" s="96">
        <v>648.79</v>
      </c>
      <c r="D543" s="104">
        <v>41365</v>
      </c>
      <c r="E543" s="91">
        <f t="shared" si="8"/>
        <v>648.79</v>
      </c>
    </row>
    <row r="544" spans="1:5" ht="12.75" customHeight="1" x14ac:dyDescent="0.2">
      <c r="A544" s="101"/>
      <c r="B544" s="101" t="s">
        <v>87</v>
      </c>
      <c r="C544" s="96">
        <v>650.66</v>
      </c>
      <c r="D544" s="104">
        <v>41395</v>
      </c>
      <c r="E544" s="91">
        <f t="shared" si="8"/>
        <v>650.66</v>
      </c>
    </row>
    <row r="545" spans="1:5" ht="12.75" customHeight="1" x14ac:dyDescent="0.2">
      <c r="A545" s="101"/>
      <c r="B545" s="101" t="s">
        <v>88</v>
      </c>
      <c r="C545" s="96">
        <v>652.52</v>
      </c>
      <c r="D545" s="104">
        <v>41426</v>
      </c>
      <c r="E545" s="91">
        <f t="shared" si="8"/>
        <v>652.52</v>
      </c>
    </row>
    <row r="546" spans="1:5" ht="12.75" customHeight="1" x14ac:dyDescent="0.2">
      <c r="A546" s="101"/>
      <c r="B546" s="101" t="s">
        <v>89</v>
      </c>
      <c r="C546" s="96">
        <v>653.11</v>
      </c>
      <c r="D546" s="104">
        <v>41456</v>
      </c>
      <c r="E546" s="91">
        <f t="shared" si="8"/>
        <v>653.11</v>
      </c>
    </row>
    <row r="547" spans="1:5" ht="12.75" customHeight="1" x14ac:dyDescent="0.2">
      <c r="A547" s="101"/>
      <c r="B547" s="101" t="s">
        <v>90</v>
      </c>
      <c r="C547" s="96">
        <v>653.42999999999995</v>
      </c>
      <c r="D547" s="104">
        <v>41487</v>
      </c>
      <c r="E547" s="91">
        <f t="shared" si="8"/>
        <v>653.42999999999995</v>
      </c>
    </row>
    <row r="548" spans="1:5" ht="12.75" customHeight="1" x14ac:dyDescent="0.2">
      <c r="A548" s="101"/>
      <c r="B548" s="101" t="s">
        <v>79</v>
      </c>
      <c r="C548" s="96">
        <v>664.76</v>
      </c>
      <c r="D548" s="104">
        <v>41518</v>
      </c>
      <c r="E548" s="91">
        <f t="shared" si="8"/>
        <v>664.76</v>
      </c>
    </row>
    <row r="549" spans="1:5" ht="12.75" customHeight="1" x14ac:dyDescent="0.2">
      <c r="A549" s="101"/>
      <c r="B549" s="101" t="s">
        <v>80</v>
      </c>
      <c r="C549" s="96">
        <v>668.93</v>
      </c>
      <c r="D549" s="104">
        <v>41548</v>
      </c>
      <c r="E549" s="91">
        <f t="shared" si="8"/>
        <v>668.93</v>
      </c>
    </row>
    <row r="550" spans="1:5" ht="12.75" customHeight="1" x14ac:dyDescent="0.2">
      <c r="A550" s="101"/>
      <c r="B550" s="101" t="s">
        <v>81</v>
      </c>
      <c r="C550" s="96">
        <v>671.53</v>
      </c>
      <c r="D550" s="104">
        <v>41579</v>
      </c>
      <c r="E550" s="91">
        <f t="shared" si="8"/>
        <v>671.53</v>
      </c>
    </row>
    <row r="551" spans="1:5" ht="12.75" customHeight="1" x14ac:dyDescent="0.2">
      <c r="A551" s="101"/>
      <c r="B551" s="101" t="s">
        <v>82</v>
      </c>
      <c r="C551" s="96">
        <v>677.49</v>
      </c>
      <c r="D551" s="104">
        <v>41609</v>
      </c>
      <c r="E551" s="91">
        <f t="shared" si="8"/>
        <v>677.49</v>
      </c>
    </row>
    <row r="552" spans="1:5" ht="12.75" customHeight="1" x14ac:dyDescent="0.2">
      <c r="A552" s="101">
        <v>2014</v>
      </c>
      <c r="B552" s="101" t="s">
        <v>83</v>
      </c>
      <c r="C552" s="96">
        <v>683.7</v>
      </c>
      <c r="D552" s="104">
        <v>41640</v>
      </c>
      <c r="E552" s="91">
        <f t="shared" si="8"/>
        <v>683.7</v>
      </c>
    </row>
    <row r="553" spans="1:5" ht="12.75" customHeight="1" x14ac:dyDescent="0.2">
      <c r="A553" s="101"/>
      <c r="B553" s="101" t="s">
        <v>84</v>
      </c>
      <c r="C553" s="96">
        <v>688.34</v>
      </c>
      <c r="D553" s="104">
        <v>41671</v>
      </c>
      <c r="E553" s="91">
        <f t="shared" si="8"/>
        <v>688.34</v>
      </c>
    </row>
    <row r="554" spans="1:5" ht="12.75" customHeight="1" x14ac:dyDescent="0.2">
      <c r="A554" s="101"/>
      <c r="B554" s="101" t="s">
        <v>85</v>
      </c>
      <c r="C554" s="96">
        <v>721.09</v>
      </c>
      <c r="D554" s="104">
        <v>41699</v>
      </c>
      <c r="E554" s="91">
        <f t="shared" si="8"/>
        <v>721.09</v>
      </c>
    </row>
    <row r="555" spans="1:5" ht="12.75" customHeight="1" x14ac:dyDescent="0.2">
      <c r="A555" s="101"/>
      <c r="B555" s="101" t="s">
        <v>86</v>
      </c>
      <c r="C555" s="96">
        <v>725.37</v>
      </c>
      <c r="D555" s="104">
        <v>41730</v>
      </c>
      <c r="E555" s="91">
        <f t="shared" si="8"/>
        <v>725.37</v>
      </c>
    </row>
    <row r="556" spans="1:5" ht="12.75" customHeight="1" x14ac:dyDescent="0.2">
      <c r="A556" s="101"/>
      <c r="B556" s="101" t="s">
        <v>87</v>
      </c>
      <c r="C556" s="96">
        <v>726.62</v>
      </c>
      <c r="D556" s="104">
        <v>41760</v>
      </c>
      <c r="E556" s="91">
        <f t="shared" si="8"/>
        <v>726.62</v>
      </c>
    </row>
    <row r="557" spans="1:5" ht="12.75" customHeight="1" x14ac:dyDescent="0.2">
      <c r="A557" s="101"/>
      <c r="B557" s="101" t="s">
        <v>88</v>
      </c>
      <c r="C557" s="96">
        <v>729.47</v>
      </c>
      <c r="D557" s="104">
        <v>41791</v>
      </c>
      <c r="E557" s="91">
        <f t="shared" si="8"/>
        <v>729.47</v>
      </c>
    </row>
    <row r="558" spans="1:5" ht="12.75" customHeight="1" x14ac:dyDescent="0.2">
      <c r="A558" s="101"/>
      <c r="B558" s="101" t="s">
        <v>89</v>
      </c>
      <c r="C558" s="96">
        <v>730.27</v>
      </c>
      <c r="D558" s="104">
        <v>41821</v>
      </c>
      <c r="E558" s="91">
        <f t="shared" si="8"/>
        <v>730.27</v>
      </c>
    </row>
    <row r="559" spans="1:5" ht="12.75" customHeight="1" x14ac:dyDescent="0.2">
      <c r="A559" s="101"/>
      <c r="B559" s="101" t="s">
        <v>90</v>
      </c>
      <c r="C559" s="96">
        <v>730.71</v>
      </c>
      <c r="D559" s="104">
        <v>41852</v>
      </c>
      <c r="E559" s="91">
        <f t="shared" si="8"/>
        <v>730.71</v>
      </c>
    </row>
    <row r="560" spans="1:5" ht="12.75" customHeight="1" x14ac:dyDescent="0.2">
      <c r="A560" s="101"/>
      <c r="B560" s="101" t="s">
        <v>92</v>
      </c>
      <c r="C560" s="96">
        <v>759.18</v>
      </c>
      <c r="D560" s="104">
        <v>41883</v>
      </c>
      <c r="E560" s="91">
        <f t="shared" si="8"/>
        <v>759.18</v>
      </c>
    </row>
    <row r="561" spans="1:5" ht="12.75" customHeight="1" x14ac:dyDescent="0.2">
      <c r="A561" s="101"/>
      <c r="B561" s="101" t="s">
        <v>80</v>
      </c>
      <c r="C561" s="96">
        <v>762.44</v>
      </c>
      <c r="D561" s="104">
        <v>41913</v>
      </c>
      <c r="E561" s="91">
        <f t="shared" si="8"/>
        <v>762.44</v>
      </c>
    </row>
    <row r="562" spans="1:5" ht="12.75" customHeight="1" x14ac:dyDescent="0.2">
      <c r="A562" s="101"/>
      <c r="B562" s="101" t="s">
        <v>81</v>
      </c>
      <c r="C562" s="96">
        <v>763.83</v>
      </c>
      <c r="D562" s="104">
        <v>41944</v>
      </c>
      <c r="E562" s="91">
        <f t="shared" si="8"/>
        <v>763.83</v>
      </c>
    </row>
    <row r="563" spans="1:5" ht="12.75" customHeight="1" x14ac:dyDescent="0.2">
      <c r="A563" s="101"/>
      <c r="B563" s="101" t="s">
        <v>82</v>
      </c>
      <c r="C563" s="96">
        <v>769.65</v>
      </c>
      <c r="D563" s="104">
        <v>41974</v>
      </c>
      <c r="E563" s="91">
        <f t="shared" si="8"/>
        <v>769.65</v>
      </c>
    </row>
    <row r="564" spans="1:5" ht="12.75" customHeight="1" x14ac:dyDescent="0.2">
      <c r="A564" s="101">
        <v>2015</v>
      </c>
      <c r="B564" s="101" t="s">
        <v>83</v>
      </c>
      <c r="C564" s="96">
        <v>770.08</v>
      </c>
      <c r="D564" s="104">
        <v>42005</v>
      </c>
      <c r="E564" s="91">
        <f t="shared" si="8"/>
        <v>770.08</v>
      </c>
    </row>
    <row r="565" spans="1:5" ht="12.75" customHeight="1" x14ac:dyDescent="0.2">
      <c r="A565" s="101"/>
      <c r="B565" s="101" t="s">
        <v>84</v>
      </c>
      <c r="C565" s="96">
        <v>771.21</v>
      </c>
      <c r="D565" s="104">
        <v>42036</v>
      </c>
      <c r="E565" s="91">
        <f t="shared" si="8"/>
        <v>771.21</v>
      </c>
    </row>
    <row r="566" spans="1:5" ht="12.75" customHeight="1" x14ac:dyDescent="0.2">
      <c r="A566" s="101"/>
      <c r="B566" s="101" t="s">
        <v>85</v>
      </c>
      <c r="C566" s="96">
        <v>805.57</v>
      </c>
      <c r="D566" s="104">
        <v>42064</v>
      </c>
      <c r="E566" s="91">
        <f t="shared" si="8"/>
        <v>805.57</v>
      </c>
    </row>
    <row r="567" spans="1:5" ht="12.75" customHeight="1" x14ac:dyDescent="0.2">
      <c r="A567" s="101"/>
      <c r="B567" s="101" t="s">
        <v>86</v>
      </c>
      <c r="C567" s="96">
        <v>807.62</v>
      </c>
      <c r="D567" s="104">
        <v>42095</v>
      </c>
      <c r="E567" s="91">
        <f t="shared" si="8"/>
        <v>807.62</v>
      </c>
    </row>
    <row r="568" spans="1:5" ht="12.75" customHeight="1" x14ac:dyDescent="0.2">
      <c r="A568" s="101"/>
      <c r="B568" s="101" t="s">
        <v>87</v>
      </c>
      <c r="C568" s="96">
        <v>809.38</v>
      </c>
      <c r="D568" s="104">
        <v>42125</v>
      </c>
      <c r="E568" s="91">
        <f t="shared" si="8"/>
        <v>809.38</v>
      </c>
    </row>
    <row r="569" spans="1:5" ht="12.75" customHeight="1" x14ac:dyDescent="0.2">
      <c r="A569" s="101"/>
      <c r="B569" s="101" t="s">
        <v>88</v>
      </c>
      <c r="C569" s="96">
        <v>810.55</v>
      </c>
      <c r="D569" s="104">
        <v>42156</v>
      </c>
      <c r="E569" s="91">
        <f t="shared" si="8"/>
        <v>810.55</v>
      </c>
    </row>
    <row r="570" spans="1:5" ht="12.75" customHeight="1" x14ac:dyDescent="0.2">
      <c r="A570" s="101"/>
      <c r="B570" s="101" t="s">
        <v>89</v>
      </c>
      <c r="C570" s="96">
        <v>811.1</v>
      </c>
      <c r="D570" s="104">
        <v>42186</v>
      </c>
      <c r="E570" s="91">
        <f t="shared" si="8"/>
        <v>811.1</v>
      </c>
    </row>
    <row r="571" spans="1:5" ht="12.75" customHeight="1" x14ac:dyDescent="0.2">
      <c r="A571" s="101"/>
      <c r="B571" s="101" t="s">
        <v>90</v>
      </c>
      <c r="C571" s="96">
        <v>811.28</v>
      </c>
      <c r="D571" s="104">
        <v>42217</v>
      </c>
      <c r="E571" s="91">
        <f t="shared" si="8"/>
        <v>811.28</v>
      </c>
    </row>
    <row r="572" spans="1:5" ht="12.75" customHeight="1" x14ac:dyDescent="0.2">
      <c r="A572" s="101"/>
      <c r="B572" s="101" t="s">
        <v>79</v>
      </c>
      <c r="C572" s="96">
        <v>828.64</v>
      </c>
      <c r="D572" s="104">
        <v>42248</v>
      </c>
      <c r="E572" s="91">
        <f t="shared" si="8"/>
        <v>828.64</v>
      </c>
    </row>
    <row r="573" spans="1:5" ht="12.75" customHeight="1" x14ac:dyDescent="0.2">
      <c r="A573" s="101"/>
      <c r="B573" s="101" t="s">
        <v>80</v>
      </c>
      <c r="C573" s="96">
        <v>830.72</v>
      </c>
      <c r="D573" s="104">
        <v>42278</v>
      </c>
      <c r="E573" s="91">
        <f t="shared" si="8"/>
        <v>830.72</v>
      </c>
    </row>
    <row r="574" spans="1:5" ht="12.75" customHeight="1" x14ac:dyDescent="0.2">
      <c r="A574" s="101"/>
      <c r="B574" s="101" t="s">
        <v>81</v>
      </c>
      <c r="C574" s="96">
        <v>834.64</v>
      </c>
      <c r="D574" s="104">
        <v>42309</v>
      </c>
      <c r="E574" s="91">
        <f t="shared" si="8"/>
        <v>834.64</v>
      </c>
    </row>
    <row r="575" spans="1:5" ht="12.75" customHeight="1" x14ac:dyDescent="0.2">
      <c r="A575" s="101"/>
      <c r="B575" s="101" t="s">
        <v>82</v>
      </c>
      <c r="C575" s="96">
        <v>843.45</v>
      </c>
      <c r="D575" s="104">
        <v>42339</v>
      </c>
      <c r="E575" s="91">
        <f t="shared" si="8"/>
        <v>843.45</v>
      </c>
    </row>
    <row r="576" spans="1:5" ht="12.75" customHeight="1" x14ac:dyDescent="0.2">
      <c r="A576" s="101">
        <v>2016</v>
      </c>
      <c r="B576" s="101" t="s">
        <v>83</v>
      </c>
      <c r="C576" s="96">
        <v>845.57</v>
      </c>
      <c r="D576" s="104">
        <v>42370</v>
      </c>
      <c r="E576" s="91">
        <f t="shared" si="8"/>
        <v>845.57</v>
      </c>
    </row>
    <row r="577" spans="1:5" ht="12.75" customHeight="1" x14ac:dyDescent="0.2">
      <c r="A577" s="101"/>
      <c r="B577" s="101" t="s">
        <v>84</v>
      </c>
      <c r="C577" s="96">
        <v>847.32</v>
      </c>
      <c r="D577" s="104">
        <v>42401</v>
      </c>
      <c r="E577" s="91">
        <f t="shared" si="8"/>
        <v>847.32</v>
      </c>
    </row>
    <row r="578" spans="1:5" ht="12.75" customHeight="1" x14ac:dyDescent="0.2">
      <c r="A578" s="101"/>
      <c r="B578" s="101" t="s">
        <v>85</v>
      </c>
      <c r="C578" s="96">
        <v>895.54</v>
      </c>
      <c r="D578" s="104">
        <v>42430</v>
      </c>
      <c r="E578" s="91">
        <f t="shared" si="8"/>
        <v>895.54</v>
      </c>
    </row>
    <row r="579" spans="1:5" ht="12.75" customHeight="1" x14ac:dyDescent="0.2">
      <c r="A579" s="101"/>
      <c r="B579" s="101" t="s">
        <v>86</v>
      </c>
      <c r="C579" s="96">
        <v>900.51</v>
      </c>
      <c r="D579" s="104">
        <v>42461</v>
      </c>
      <c r="E579" s="91">
        <f t="shared" si="8"/>
        <v>900.51</v>
      </c>
    </row>
    <row r="580" spans="1:5" ht="12.75" customHeight="1" x14ac:dyDescent="0.2">
      <c r="A580" s="101"/>
      <c r="B580" s="101" t="s">
        <v>87</v>
      </c>
      <c r="C580" s="96">
        <v>903.47</v>
      </c>
      <c r="D580" s="104">
        <v>42491</v>
      </c>
      <c r="E580" s="91">
        <f t="shared" si="8"/>
        <v>903.47</v>
      </c>
    </row>
    <row r="581" spans="1:5" ht="12.75" customHeight="1" x14ac:dyDescent="0.2">
      <c r="A581" s="101"/>
      <c r="B581" s="101" t="s">
        <v>88</v>
      </c>
      <c r="C581" s="96">
        <v>905.96</v>
      </c>
      <c r="D581" s="104">
        <v>42522</v>
      </c>
      <c r="E581" s="91">
        <f t="shared" si="8"/>
        <v>905.96</v>
      </c>
    </row>
    <row r="582" spans="1:5" ht="12.75" customHeight="1" x14ac:dyDescent="0.2">
      <c r="A582" s="101"/>
      <c r="B582" s="101" t="s">
        <v>89</v>
      </c>
      <c r="C582" s="96">
        <v>907.2</v>
      </c>
      <c r="D582" s="104">
        <v>42552</v>
      </c>
      <c r="E582" s="91">
        <f t="shared" si="8"/>
        <v>907.2</v>
      </c>
    </row>
    <row r="583" spans="1:5" ht="12.75" customHeight="1" x14ac:dyDescent="0.2">
      <c r="A583" s="101"/>
      <c r="B583" s="101" t="s">
        <v>90</v>
      </c>
      <c r="C583" s="96">
        <v>907.6</v>
      </c>
      <c r="D583" s="104">
        <v>42583</v>
      </c>
      <c r="E583" s="91">
        <f t="shared" si="8"/>
        <v>907.6</v>
      </c>
    </row>
    <row r="584" spans="1:5" ht="12.75" customHeight="1" x14ac:dyDescent="0.2">
      <c r="A584" s="101"/>
      <c r="B584" s="101" t="s">
        <v>79</v>
      </c>
      <c r="C584" s="96">
        <v>922.59</v>
      </c>
      <c r="D584" s="104">
        <v>42614</v>
      </c>
      <c r="E584" s="91">
        <f t="shared" si="8"/>
        <v>922.59</v>
      </c>
    </row>
    <row r="585" spans="1:5" ht="12.75" customHeight="1" x14ac:dyDescent="0.2">
      <c r="A585" s="101"/>
      <c r="B585" s="101" t="s">
        <v>80</v>
      </c>
      <c r="C585" s="96">
        <v>925.66</v>
      </c>
      <c r="D585" s="104">
        <v>42644</v>
      </c>
      <c r="E585" s="91">
        <f t="shared" ref="E585:E648" si="9">+C585</f>
        <v>925.66</v>
      </c>
    </row>
    <row r="586" spans="1:5" ht="12.75" customHeight="1" x14ac:dyDescent="0.2">
      <c r="A586" s="101"/>
      <c r="B586" s="101" t="s">
        <v>81</v>
      </c>
      <c r="C586" s="96">
        <v>927.12</v>
      </c>
      <c r="D586" s="104">
        <v>42675</v>
      </c>
      <c r="E586" s="91">
        <f t="shared" si="9"/>
        <v>927.12</v>
      </c>
    </row>
    <row r="587" spans="1:5" ht="12.75" customHeight="1" x14ac:dyDescent="0.2">
      <c r="A587" s="101"/>
      <c r="B587" s="101" t="s">
        <v>82</v>
      </c>
      <c r="C587" s="96">
        <v>929.87</v>
      </c>
      <c r="D587" s="104">
        <v>42705</v>
      </c>
      <c r="E587" s="91">
        <f t="shared" si="9"/>
        <v>929.87</v>
      </c>
    </row>
    <row r="588" spans="1:5" ht="12.75" customHeight="1" x14ac:dyDescent="0.2">
      <c r="A588" s="101">
        <v>2017</v>
      </c>
      <c r="B588" s="101" t="s">
        <v>83</v>
      </c>
      <c r="C588" s="96">
        <v>936.63</v>
      </c>
      <c r="D588" s="104">
        <v>42736</v>
      </c>
      <c r="E588" s="91">
        <f t="shared" si="9"/>
        <v>936.63</v>
      </c>
    </row>
    <row r="589" spans="1:5" ht="12.75" customHeight="1" x14ac:dyDescent="0.2">
      <c r="A589" s="101"/>
      <c r="B589" s="101" t="s">
        <v>84</v>
      </c>
      <c r="C589" s="96">
        <v>946.06</v>
      </c>
      <c r="D589" s="104">
        <v>42767</v>
      </c>
      <c r="E589" s="91">
        <f t="shared" si="9"/>
        <v>946.06</v>
      </c>
    </row>
    <row r="590" spans="1:5" ht="12.75" customHeight="1" x14ac:dyDescent="0.2">
      <c r="A590" s="101"/>
      <c r="B590" s="101" t="s">
        <v>85</v>
      </c>
      <c r="C590" s="96">
        <v>984.26</v>
      </c>
      <c r="D590" s="104">
        <v>42795</v>
      </c>
      <c r="E590" s="91">
        <f t="shared" si="9"/>
        <v>984.26</v>
      </c>
    </row>
    <row r="591" spans="1:5" ht="12.75" customHeight="1" x14ac:dyDescent="0.2">
      <c r="A591" s="101"/>
      <c r="B591" s="101" t="s">
        <v>86</v>
      </c>
      <c r="C591" s="96">
        <v>987.11</v>
      </c>
      <c r="D591" s="104">
        <v>42826</v>
      </c>
      <c r="E591" s="91">
        <f t="shared" si="9"/>
        <v>987.11</v>
      </c>
    </row>
    <row r="592" spans="1:5" ht="12.75" customHeight="1" x14ac:dyDescent="0.2">
      <c r="A592" s="101"/>
      <c r="B592" s="101" t="s">
        <v>87</v>
      </c>
      <c r="C592" s="96">
        <v>988.03</v>
      </c>
      <c r="D592" s="104">
        <v>42856</v>
      </c>
      <c r="E592" s="91">
        <f t="shared" si="9"/>
        <v>988.03</v>
      </c>
    </row>
    <row r="593" spans="1:5" ht="12.75" customHeight="1" x14ac:dyDescent="0.2">
      <c r="A593" s="101"/>
      <c r="B593" s="101" t="s">
        <v>88</v>
      </c>
      <c r="C593" s="96">
        <v>988.98</v>
      </c>
      <c r="D593" s="104">
        <v>42887</v>
      </c>
      <c r="E593" s="91">
        <f t="shared" si="9"/>
        <v>988.98</v>
      </c>
    </row>
    <row r="594" spans="1:5" ht="12.75" customHeight="1" x14ac:dyDescent="0.2">
      <c r="A594" s="101"/>
      <c r="B594" s="101" t="s">
        <v>89</v>
      </c>
      <c r="C594" s="96">
        <v>991.72</v>
      </c>
      <c r="D594" s="104">
        <v>42917</v>
      </c>
      <c r="E594" s="91">
        <f t="shared" si="9"/>
        <v>991.72</v>
      </c>
    </row>
    <row r="595" spans="1:5" ht="12.75" customHeight="1" x14ac:dyDescent="0.2">
      <c r="A595" s="101"/>
      <c r="B595" s="101" t="s">
        <v>90</v>
      </c>
      <c r="C595" s="96">
        <v>992.52</v>
      </c>
      <c r="D595" s="104">
        <v>42948</v>
      </c>
      <c r="E595" s="91">
        <f t="shared" si="9"/>
        <v>992.52</v>
      </c>
    </row>
    <row r="596" spans="1:5" ht="12.75" customHeight="1" x14ac:dyDescent="0.2">
      <c r="A596" s="101"/>
      <c r="B596" s="101" t="s">
        <v>79</v>
      </c>
      <c r="C596" s="102">
        <v>1012.37</v>
      </c>
      <c r="D596" s="104">
        <v>42979</v>
      </c>
      <c r="E596" s="91">
        <f t="shared" si="9"/>
        <v>1012.37</v>
      </c>
    </row>
    <row r="597" spans="1:5" ht="12.75" customHeight="1" x14ac:dyDescent="0.2">
      <c r="A597" s="101"/>
      <c r="B597" s="101" t="s">
        <v>80</v>
      </c>
      <c r="C597" s="102">
        <v>1014.49</v>
      </c>
      <c r="D597" s="104">
        <v>43009</v>
      </c>
      <c r="E597" s="91">
        <f t="shared" si="9"/>
        <v>1014.49</v>
      </c>
    </row>
    <row r="598" spans="1:5" ht="12.75" customHeight="1" x14ac:dyDescent="0.2">
      <c r="A598" s="101"/>
      <c r="B598" s="101" t="s">
        <v>81</v>
      </c>
      <c r="C598" s="102">
        <v>1015.33</v>
      </c>
      <c r="D598" s="104">
        <v>43040</v>
      </c>
      <c r="E598" s="91">
        <f t="shared" si="9"/>
        <v>1015.33</v>
      </c>
    </row>
    <row r="599" spans="1:5" ht="12.75" customHeight="1" x14ac:dyDescent="0.2">
      <c r="A599" s="101"/>
      <c r="B599" s="101" t="s">
        <v>82</v>
      </c>
      <c r="C599" s="102">
        <v>1021.04</v>
      </c>
      <c r="D599" s="104">
        <v>43070</v>
      </c>
      <c r="E599" s="91">
        <f t="shared" si="9"/>
        <v>1021.04</v>
      </c>
    </row>
    <row r="600" spans="1:5" ht="12.75" customHeight="1" x14ac:dyDescent="0.2">
      <c r="A600" s="101">
        <v>2018</v>
      </c>
      <c r="B600" s="101" t="s">
        <v>83</v>
      </c>
      <c r="C600" s="102">
        <v>1021.11</v>
      </c>
      <c r="D600" s="104">
        <v>43101</v>
      </c>
      <c r="E600" s="91">
        <f t="shared" si="9"/>
        <v>1021.11</v>
      </c>
    </row>
    <row r="601" spans="1:5" ht="12.75" customHeight="1" x14ac:dyDescent="0.2">
      <c r="A601" s="101"/>
      <c r="B601" s="101" t="s">
        <v>84</v>
      </c>
      <c r="C601" s="102">
        <v>1021.37</v>
      </c>
      <c r="D601" s="104">
        <v>43132</v>
      </c>
      <c r="E601" s="91">
        <f t="shared" si="9"/>
        <v>1021.37</v>
      </c>
    </row>
    <row r="602" spans="1:5" ht="12.75" customHeight="1" x14ac:dyDescent="0.2">
      <c r="A602" s="101"/>
      <c r="B602" s="101" t="s">
        <v>85</v>
      </c>
      <c r="C602" s="102">
        <v>1067.02</v>
      </c>
      <c r="D602" s="104">
        <v>43160</v>
      </c>
      <c r="E602" s="91">
        <f t="shared" si="9"/>
        <v>1067.02</v>
      </c>
    </row>
    <row r="603" spans="1:5" ht="12.75" customHeight="1" x14ac:dyDescent="0.2">
      <c r="A603" s="101"/>
      <c r="B603" s="101" t="s">
        <v>86</v>
      </c>
      <c r="C603" s="106">
        <v>1068.67</v>
      </c>
      <c r="D603" s="104">
        <v>43191</v>
      </c>
      <c r="E603" s="91">
        <f t="shared" si="9"/>
        <v>1068.67</v>
      </c>
    </row>
    <row r="604" spans="1:5" ht="12.75" customHeight="1" x14ac:dyDescent="0.2">
      <c r="A604" s="101"/>
      <c r="B604" s="101" t="s">
        <v>87</v>
      </c>
      <c r="C604" s="106">
        <v>1069.99</v>
      </c>
      <c r="D604" s="104">
        <v>43221</v>
      </c>
      <c r="E604" s="91">
        <f t="shared" si="9"/>
        <v>1069.99</v>
      </c>
    </row>
    <row r="605" spans="1:5" ht="12.75" customHeight="1" x14ac:dyDescent="0.2">
      <c r="A605" s="101"/>
      <c r="B605" s="101" t="s">
        <v>88</v>
      </c>
      <c r="C605" s="106">
        <v>1071.71</v>
      </c>
      <c r="D605" s="104">
        <v>43252</v>
      </c>
      <c r="E605" s="91">
        <f t="shared" si="9"/>
        <v>1071.71</v>
      </c>
    </row>
    <row r="606" spans="1:5" ht="12.75" customHeight="1" x14ac:dyDescent="0.2">
      <c r="A606" s="101"/>
      <c r="B606" s="101" t="s">
        <v>89</v>
      </c>
      <c r="C606" s="106">
        <v>1072.44</v>
      </c>
      <c r="D606" s="104">
        <v>43282</v>
      </c>
      <c r="E606" s="91">
        <f t="shared" si="9"/>
        <v>1072.44</v>
      </c>
    </row>
    <row r="607" spans="1:5" ht="12.75" customHeight="1" x14ac:dyDescent="0.2">
      <c r="A607" s="101"/>
      <c r="B607" s="101" t="s">
        <v>90</v>
      </c>
      <c r="C607" s="106">
        <v>1073.0999999999999</v>
      </c>
      <c r="D607" s="104">
        <v>43313</v>
      </c>
      <c r="E607" s="91">
        <f t="shared" si="9"/>
        <v>1073.0999999999999</v>
      </c>
    </row>
    <row r="608" spans="1:5" ht="12.75" customHeight="1" x14ac:dyDescent="0.2">
      <c r="A608" s="101"/>
      <c r="B608" s="101" t="s">
        <v>79</v>
      </c>
      <c r="C608" s="106">
        <v>1081.54</v>
      </c>
      <c r="D608" s="104">
        <v>43344</v>
      </c>
      <c r="E608" s="91">
        <f t="shared" si="9"/>
        <v>1081.54</v>
      </c>
    </row>
    <row r="609" spans="1:5" ht="12.75" customHeight="1" x14ac:dyDescent="0.2">
      <c r="A609" s="101"/>
      <c r="B609" s="101" t="s">
        <v>80</v>
      </c>
      <c r="C609" s="106">
        <v>1083.08</v>
      </c>
      <c r="D609" s="104">
        <v>43374</v>
      </c>
      <c r="E609" s="91">
        <f t="shared" si="9"/>
        <v>1083.08</v>
      </c>
    </row>
    <row r="610" spans="1:5" ht="12.75" customHeight="1" x14ac:dyDescent="0.2">
      <c r="A610" s="101"/>
      <c r="B610" s="101" t="s">
        <v>81</v>
      </c>
      <c r="C610" s="106">
        <v>1088.52</v>
      </c>
      <c r="D610" s="104">
        <v>43405</v>
      </c>
      <c r="E610" s="91">
        <f t="shared" si="9"/>
        <v>1088.52</v>
      </c>
    </row>
    <row r="611" spans="1:5" ht="12.75" customHeight="1" x14ac:dyDescent="0.2">
      <c r="A611" s="101"/>
      <c r="B611" s="101" t="s">
        <v>82</v>
      </c>
      <c r="C611" s="106">
        <v>1095.32</v>
      </c>
      <c r="D611" s="104">
        <v>43435</v>
      </c>
      <c r="E611" s="91">
        <f t="shared" si="9"/>
        <v>1095.32</v>
      </c>
    </row>
    <row r="612" spans="1:5" ht="12.75" customHeight="1" x14ac:dyDescent="0.2">
      <c r="A612" s="101">
        <v>2019</v>
      </c>
      <c r="B612" s="101" t="s">
        <v>83</v>
      </c>
      <c r="C612" s="106">
        <v>1099.42</v>
      </c>
      <c r="D612" s="104">
        <v>43466</v>
      </c>
      <c r="E612" s="91">
        <f t="shared" si="9"/>
        <v>1099.42</v>
      </c>
    </row>
    <row r="613" spans="1:5" ht="12.75" customHeight="1" x14ac:dyDescent="0.2">
      <c r="A613" s="101"/>
      <c r="B613" s="101" t="s">
        <v>84</v>
      </c>
      <c r="C613" s="106">
        <v>1105.23</v>
      </c>
      <c r="D613" s="104">
        <v>43497</v>
      </c>
      <c r="E613" s="91">
        <f t="shared" si="9"/>
        <v>1105.23</v>
      </c>
    </row>
    <row r="614" spans="1:5" ht="12.75" customHeight="1" x14ac:dyDescent="0.2">
      <c r="A614" s="101"/>
      <c r="B614" s="101" t="s">
        <v>85</v>
      </c>
      <c r="C614" s="106">
        <v>1161.96</v>
      </c>
      <c r="D614" s="104">
        <v>43525</v>
      </c>
      <c r="E614" s="91">
        <f t="shared" si="9"/>
        <v>1161.96</v>
      </c>
    </row>
    <row r="615" spans="1:5" ht="12.75" customHeight="1" x14ac:dyDescent="0.2">
      <c r="A615" s="101"/>
      <c r="B615" s="101" t="s">
        <v>86</v>
      </c>
      <c r="C615" s="106">
        <v>1163.97</v>
      </c>
      <c r="D615" s="104">
        <v>43556</v>
      </c>
      <c r="E615" s="91">
        <f t="shared" si="9"/>
        <v>1163.97</v>
      </c>
    </row>
    <row r="616" spans="1:5" ht="12.75" customHeight="1" x14ac:dyDescent="0.2">
      <c r="A616" s="101"/>
      <c r="B616" s="101" t="s">
        <v>87</v>
      </c>
      <c r="C616" s="106">
        <v>1165.1400000000001</v>
      </c>
      <c r="D616" s="104">
        <v>43586</v>
      </c>
      <c r="E616" s="91">
        <f t="shared" si="9"/>
        <v>1165.1400000000001</v>
      </c>
    </row>
    <row r="617" spans="1:5" ht="12.75" customHeight="1" x14ac:dyDescent="0.2">
      <c r="A617" s="101"/>
      <c r="B617" s="101" t="s">
        <v>88</v>
      </c>
      <c r="C617" s="106">
        <v>1166.93</v>
      </c>
      <c r="D617" s="104">
        <v>43617</v>
      </c>
      <c r="E617" s="91">
        <f t="shared" si="9"/>
        <v>1166.93</v>
      </c>
    </row>
    <row r="618" spans="1:5" ht="12.75" customHeight="1" x14ac:dyDescent="0.2">
      <c r="A618" s="101"/>
      <c r="B618" s="101" t="s">
        <v>89</v>
      </c>
      <c r="C618" s="106">
        <v>1167.67</v>
      </c>
      <c r="D618" s="104">
        <v>43647</v>
      </c>
      <c r="E618" s="91">
        <f t="shared" si="9"/>
        <v>1167.67</v>
      </c>
    </row>
    <row r="619" spans="1:5" ht="0.75" customHeight="1" x14ac:dyDescent="0.2">
      <c r="A619" s="101"/>
      <c r="B619" s="101" t="s">
        <v>90</v>
      </c>
      <c r="C619" s="106">
        <v>1168.25</v>
      </c>
      <c r="D619" s="104">
        <v>43678</v>
      </c>
      <c r="E619" s="91">
        <f t="shared" si="9"/>
        <v>1168.25</v>
      </c>
    </row>
    <row r="620" spans="1:5" ht="12.75" customHeight="1" x14ac:dyDescent="0.2">
      <c r="A620" s="101"/>
      <c r="B620" s="101" t="s">
        <v>79</v>
      </c>
      <c r="C620" s="106">
        <v>1193.47</v>
      </c>
      <c r="D620" s="104">
        <v>43709</v>
      </c>
      <c r="E620" s="91">
        <f t="shared" si="9"/>
        <v>1193.47</v>
      </c>
    </row>
    <row r="621" spans="1:5" ht="12.75" customHeight="1" x14ac:dyDescent="0.2">
      <c r="A621" s="101"/>
      <c r="B621" s="101" t="s">
        <v>80</v>
      </c>
      <c r="C621" s="106">
        <v>1195.7</v>
      </c>
      <c r="D621" s="104">
        <v>43739</v>
      </c>
      <c r="E621" s="91">
        <f t="shared" si="9"/>
        <v>1195.7</v>
      </c>
    </row>
    <row r="622" spans="1:5" ht="12.75" customHeight="1" x14ac:dyDescent="0.2">
      <c r="A622" s="101"/>
      <c r="B622" s="101" t="s">
        <v>81</v>
      </c>
      <c r="C622" s="106">
        <v>1197.1300000000001</v>
      </c>
      <c r="D622" s="104">
        <v>43770</v>
      </c>
      <c r="E622" s="91">
        <f t="shared" si="9"/>
        <v>1197.1300000000001</v>
      </c>
    </row>
    <row r="623" spans="1:5" ht="12.75" customHeight="1" x14ac:dyDescent="0.2">
      <c r="A623" s="101"/>
      <c r="B623" s="101" t="s">
        <v>82</v>
      </c>
      <c r="C623" s="106">
        <v>1198.5899999999999</v>
      </c>
      <c r="D623" s="104">
        <v>43800</v>
      </c>
      <c r="E623" s="91">
        <f t="shared" si="9"/>
        <v>1198.5899999999999</v>
      </c>
    </row>
    <row r="624" spans="1:5" ht="12.75" customHeight="1" x14ac:dyDescent="0.2">
      <c r="A624" s="101">
        <v>2020</v>
      </c>
      <c r="B624" s="101" t="s">
        <v>83</v>
      </c>
      <c r="C624" s="106">
        <v>1198.78</v>
      </c>
      <c r="D624" s="104">
        <v>43831</v>
      </c>
      <c r="E624" s="91">
        <f t="shared" si="9"/>
        <v>1198.78</v>
      </c>
    </row>
    <row r="625" spans="1:5" ht="12.75" customHeight="1" x14ac:dyDescent="0.2">
      <c r="A625" s="101"/>
      <c r="B625" s="101" t="s">
        <v>84</v>
      </c>
      <c r="C625" s="106">
        <v>1199.07</v>
      </c>
      <c r="D625" s="104">
        <v>43862</v>
      </c>
      <c r="E625" s="91">
        <f t="shared" si="9"/>
        <v>1199.07</v>
      </c>
    </row>
    <row r="626" spans="1:5" ht="12.75" customHeight="1" x14ac:dyDescent="0.2">
      <c r="A626" s="101"/>
      <c r="B626" s="101" t="s">
        <v>85</v>
      </c>
      <c r="C626" s="106">
        <v>1257.33</v>
      </c>
      <c r="D626" s="104">
        <v>43891</v>
      </c>
      <c r="E626" s="91">
        <f>+C626</f>
        <v>1257.33</v>
      </c>
    </row>
    <row r="627" spans="1:5" ht="12.75" customHeight="1" x14ac:dyDescent="0.2">
      <c r="A627" s="101"/>
      <c r="B627" s="101" t="s">
        <v>86</v>
      </c>
      <c r="C627" s="106">
        <v>1260.18</v>
      </c>
      <c r="D627" s="104">
        <v>43922</v>
      </c>
      <c r="E627" s="91">
        <f t="shared" si="9"/>
        <v>1260.18</v>
      </c>
    </row>
    <row r="628" spans="1:5" ht="12.75" customHeight="1" x14ac:dyDescent="0.2">
      <c r="A628" s="101"/>
      <c r="B628" s="101" t="s">
        <v>87</v>
      </c>
      <c r="C628" s="106">
        <v>1260.99</v>
      </c>
      <c r="D628" s="104">
        <v>43952</v>
      </c>
      <c r="E628" s="91">
        <f>+C628</f>
        <v>1260.99</v>
      </c>
    </row>
    <row r="629" spans="1:5" ht="12.75" customHeight="1" x14ac:dyDescent="0.2">
      <c r="A629" s="101"/>
      <c r="B629" s="101" t="s">
        <v>88</v>
      </c>
      <c r="C629" s="106">
        <v>1255.72</v>
      </c>
      <c r="D629" s="104">
        <v>43983</v>
      </c>
      <c r="E629" s="91">
        <f t="shared" si="9"/>
        <v>1255.72</v>
      </c>
    </row>
    <row r="630" spans="1:5" ht="12.75" customHeight="1" x14ac:dyDescent="0.2">
      <c r="A630" s="101"/>
      <c r="B630" s="101" t="s">
        <v>89</v>
      </c>
      <c r="C630" s="106">
        <v>1256.0899999999999</v>
      </c>
      <c r="D630" s="104">
        <v>44013</v>
      </c>
      <c r="E630" s="91">
        <f t="shared" si="9"/>
        <v>1256.0899999999999</v>
      </c>
    </row>
    <row r="631" spans="1:5" ht="12.75" customHeight="1" x14ac:dyDescent="0.2">
      <c r="A631" s="101"/>
      <c r="B631" s="101" t="s">
        <v>90</v>
      </c>
      <c r="C631" s="106">
        <v>1264.25</v>
      </c>
      <c r="D631" s="104">
        <v>44044</v>
      </c>
      <c r="E631" s="91">
        <f t="shared" si="9"/>
        <v>1264.25</v>
      </c>
    </row>
    <row r="632" spans="1:5" ht="12.75" customHeight="1" x14ac:dyDescent="0.2">
      <c r="A632" s="101"/>
      <c r="B632" s="101" t="s">
        <v>92</v>
      </c>
      <c r="C632" s="106">
        <v>1283.07</v>
      </c>
      <c r="D632" s="104">
        <v>44075</v>
      </c>
      <c r="E632" s="91">
        <f t="shared" si="9"/>
        <v>1283.07</v>
      </c>
    </row>
    <row r="633" spans="1:5" ht="12.75" customHeight="1" x14ac:dyDescent="0.2">
      <c r="A633" s="101"/>
      <c r="B633" s="101" t="s">
        <v>80</v>
      </c>
      <c r="C633" s="106">
        <v>1287.8599999999999</v>
      </c>
      <c r="D633" s="104">
        <v>44105</v>
      </c>
      <c r="E633" s="91">
        <f t="shared" si="9"/>
        <v>1287.8599999999999</v>
      </c>
    </row>
    <row r="634" spans="1:5" ht="12.75" customHeight="1" x14ac:dyDescent="0.2">
      <c r="A634" s="101"/>
      <c r="B634" s="101" t="s">
        <v>81</v>
      </c>
      <c r="C634" s="106">
        <v>1289.8</v>
      </c>
      <c r="D634" s="104">
        <v>44136</v>
      </c>
      <c r="E634" s="91">
        <f t="shared" si="9"/>
        <v>1289.8</v>
      </c>
    </row>
    <row r="635" spans="1:5" ht="12.75" customHeight="1" x14ac:dyDescent="0.2">
      <c r="A635" s="101"/>
      <c r="B635" s="101" t="s">
        <v>82</v>
      </c>
      <c r="C635" s="106">
        <v>1291.44</v>
      </c>
      <c r="D635" s="104">
        <v>44166</v>
      </c>
      <c r="E635" s="91">
        <f t="shared" si="9"/>
        <v>1291.44</v>
      </c>
    </row>
    <row r="636" spans="1:5" ht="12.75" customHeight="1" x14ac:dyDescent="0.2">
      <c r="A636" s="101">
        <v>2021</v>
      </c>
      <c r="B636" s="101" t="s">
        <v>83</v>
      </c>
      <c r="C636" s="106">
        <v>1291.77</v>
      </c>
      <c r="D636" s="104">
        <v>44197</v>
      </c>
      <c r="E636" s="91">
        <f t="shared" si="9"/>
        <v>1291.77</v>
      </c>
    </row>
    <row r="637" spans="1:5" ht="12.75" customHeight="1" x14ac:dyDescent="0.2">
      <c r="A637" s="101"/>
      <c r="B637" s="101" t="s">
        <v>84</v>
      </c>
      <c r="C637" s="106">
        <v>1291.96</v>
      </c>
      <c r="D637" s="104">
        <v>44228</v>
      </c>
      <c r="E637" s="91">
        <f t="shared" si="9"/>
        <v>1291.96</v>
      </c>
    </row>
    <row r="638" spans="1:5" ht="12.75" customHeight="1" x14ac:dyDescent="0.2">
      <c r="A638" s="101"/>
      <c r="B638" s="101" t="s">
        <v>85</v>
      </c>
      <c r="C638" s="106">
        <v>1336.92</v>
      </c>
      <c r="D638" s="104">
        <v>44256</v>
      </c>
      <c r="E638" s="91">
        <f t="shared" si="9"/>
        <v>1336.92</v>
      </c>
    </row>
    <row r="639" spans="1:5" ht="12.75" customHeight="1" x14ac:dyDescent="0.2">
      <c r="A639" s="101"/>
      <c r="B639" s="101" t="s">
        <v>86</v>
      </c>
      <c r="C639" s="106">
        <v>1338.34</v>
      </c>
      <c r="D639" s="104">
        <v>44287</v>
      </c>
      <c r="E639" s="91">
        <f t="shared" si="9"/>
        <v>1338.34</v>
      </c>
    </row>
    <row r="640" spans="1:5" ht="12.75" customHeight="1" x14ac:dyDescent="0.2">
      <c r="A640" s="101"/>
      <c r="B640" s="101" t="s">
        <v>87</v>
      </c>
      <c r="C640" s="106">
        <v>1339.73</v>
      </c>
      <c r="D640" s="104">
        <v>44317</v>
      </c>
      <c r="E640" s="91">
        <f t="shared" si="9"/>
        <v>1339.73</v>
      </c>
    </row>
    <row r="641" spans="1:7" ht="12.95" customHeight="1" x14ac:dyDescent="0.2">
      <c r="A641" s="93"/>
      <c r="B641" s="93" t="s">
        <v>88</v>
      </c>
      <c r="C641" s="106">
        <v>1346.86</v>
      </c>
      <c r="D641" s="104">
        <v>44348</v>
      </c>
      <c r="E641" s="91">
        <f t="shared" si="9"/>
        <v>1346.86</v>
      </c>
    </row>
    <row r="642" spans="1:7" ht="12.95" customHeight="1" x14ac:dyDescent="0.2">
      <c r="A642" s="93"/>
      <c r="B642" s="93" t="s">
        <v>89</v>
      </c>
      <c r="C642" s="106">
        <v>1337.06</v>
      </c>
      <c r="D642" s="104">
        <v>44378</v>
      </c>
      <c r="E642" s="91">
        <f t="shared" si="9"/>
        <v>1337.06</v>
      </c>
      <c r="G642" s="149"/>
    </row>
    <row r="643" spans="1:7" ht="12.95" customHeight="1" x14ac:dyDescent="0.2">
      <c r="A643" s="93"/>
      <c r="B643" s="93" t="s">
        <v>90</v>
      </c>
      <c r="C643" s="148">
        <v>1345.54</v>
      </c>
      <c r="D643" s="104">
        <v>44409</v>
      </c>
      <c r="E643" s="91">
        <f t="shared" si="9"/>
        <v>1345.54</v>
      </c>
      <c r="G643" s="149"/>
    </row>
    <row r="644" spans="1:7" ht="12.95" customHeight="1" x14ac:dyDescent="0.2">
      <c r="A644" s="93"/>
      <c r="B644" s="93" t="s">
        <v>92</v>
      </c>
      <c r="C644" s="148">
        <v>1357.94</v>
      </c>
      <c r="D644" s="104">
        <v>44440</v>
      </c>
      <c r="E644" s="91">
        <f t="shared" si="9"/>
        <v>1357.94</v>
      </c>
      <c r="G644" s="149"/>
    </row>
    <row r="645" spans="1:7" ht="12.95" customHeight="1" x14ac:dyDescent="0.2">
      <c r="A645" s="93"/>
      <c r="B645" s="93" t="s">
        <v>80</v>
      </c>
      <c r="C645" s="148">
        <v>1359.25</v>
      </c>
      <c r="D645" s="104">
        <v>44470</v>
      </c>
      <c r="E645" s="91">
        <f t="shared" si="9"/>
        <v>1359.25</v>
      </c>
      <c r="G645" s="149"/>
    </row>
    <row r="646" spans="1:7" ht="12.95" customHeight="1" x14ac:dyDescent="0.2">
      <c r="A646" s="93"/>
      <c r="B646" s="93" t="s">
        <v>81</v>
      </c>
      <c r="C646" s="148">
        <v>1362.06</v>
      </c>
      <c r="D646" s="104">
        <v>44501</v>
      </c>
      <c r="E646" s="91">
        <f t="shared" si="9"/>
        <v>1362.06</v>
      </c>
      <c r="G646" s="149"/>
    </row>
    <row r="647" spans="1:7" ht="12.95" customHeight="1" x14ac:dyDescent="0.2">
      <c r="A647" s="93"/>
      <c r="B647" s="93" t="s">
        <v>82</v>
      </c>
      <c r="C647" s="148">
        <v>1364.33</v>
      </c>
      <c r="D647" s="104">
        <v>44531</v>
      </c>
      <c r="E647" s="91">
        <f t="shared" si="9"/>
        <v>1364.33</v>
      </c>
      <c r="G647" s="149"/>
    </row>
    <row r="648" spans="1:7" ht="12.95" customHeight="1" x14ac:dyDescent="0.2">
      <c r="A648" s="93">
        <v>2022</v>
      </c>
      <c r="B648" s="93" t="s">
        <v>83</v>
      </c>
      <c r="C648" s="148">
        <v>1369.7</v>
      </c>
      <c r="D648" s="104">
        <v>44562</v>
      </c>
      <c r="E648" s="91">
        <f t="shared" si="9"/>
        <v>1369.7</v>
      </c>
      <c r="G648" s="149"/>
    </row>
    <row r="649" spans="1:7" ht="12.95" customHeight="1" x14ac:dyDescent="0.2">
      <c r="A649" s="93"/>
      <c r="B649" s="93" t="s">
        <v>84</v>
      </c>
      <c r="C649" s="148">
        <v>1373.03</v>
      </c>
      <c r="D649" s="104">
        <v>44593</v>
      </c>
      <c r="E649" s="91">
        <f t="shared" ref="E649:E712" si="10">+C649</f>
        <v>1373.03</v>
      </c>
      <c r="G649" s="149"/>
    </row>
    <row r="650" spans="1:7" ht="12.95" customHeight="1" x14ac:dyDescent="0.2">
      <c r="A650" s="93"/>
      <c r="B650" s="93" t="s">
        <v>85</v>
      </c>
      <c r="C650" s="148">
        <v>1428.01</v>
      </c>
      <c r="D650" s="104">
        <v>44621</v>
      </c>
      <c r="E650" s="91">
        <f t="shared" si="10"/>
        <v>1428.01</v>
      </c>
      <c r="G650" s="149"/>
    </row>
    <row r="651" spans="1:7" ht="12.95" customHeight="1" x14ac:dyDescent="0.2">
      <c r="A651" s="93"/>
      <c r="B651" s="93" t="s">
        <v>86</v>
      </c>
      <c r="C651" s="148">
        <v>1431.52</v>
      </c>
      <c r="D651" s="104">
        <v>44652</v>
      </c>
      <c r="E651" s="91">
        <f t="shared" si="10"/>
        <v>1431.52</v>
      </c>
      <c r="G651" s="149"/>
    </row>
    <row r="652" spans="1:7" ht="12.95" customHeight="1" x14ac:dyDescent="0.2">
      <c r="A652" s="93"/>
      <c r="B652" s="93" t="s">
        <v>87</v>
      </c>
      <c r="C652" s="148">
        <v>1434.88</v>
      </c>
      <c r="D652" s="104">
        <v>44682</v>
      </c>
      <c r="E652" s="91">
        <f t="shared" si="10"/>
        <v>1434.88</v>
      </c>
      <c r="G652" s="149"/>
    </row>
    <row r="653" spans="1:7" ht="12.95" customHeight="1" x14ac:dyDescent="0.2">
      <c r="A653" s="93"/>
      <c r="B653" s="93" t="s">
        <v>88</v>
      </c>
      <c r="C653" s="148">
        <v>1444.39</v>
      </c>
      <c r="D653" s="104">
        <v>44713</v>
      </c>
      <c r="E653" s="91">
        <f t="shared" si="10"/>
        <v>1444.39</v>
      </c>
      <c r="G653" s="149"/>
    </row>
    <row r="654" spans="1:7" ht="12.95" customHeight="1" x14ac:dyDescent="0.2">
      <c r="A654" s="93"/>
      <c r="B654" s="93" t="s">
        <v>89</v>
      </c>
      <c r="C654" s="148">
        <v>1445.81</v>
      </c>
      <c r="D654" s="104">
        <v>44743</v>
      </c>
      <c r="E654" s="91">
        <f t="shared" si="10"/>
        <v>1445.81</v>
      </c>
      <c r="G654" s="149"/>
    </row>
    <row r="655" spans="1:7" ht="12.95" customHeight="1" x14ac:dyDescent="0.2">
      <c r="A655" s="93"/>
      <c r="B655" s="93" t="s">
        <v>90</v>
      </c>
      <c r="C655" s="148">
        <v>1446.76</v>
      </c>
      <c r="D655" s="104">
        <v>44774</v>
      </c>
      <c r="E655" s="91">
        <f t="shared" si="10"/>
        <v>1446.76</v>
      </c>
      <c r="G655" s="149"/>
    </row>
    <row r="656" spans="1:7" ht="12.95" customHeight="1" x14ac:dyDescent="0.2">
      <c r="A656" s="93"/>
      <c r="B656" s="93" t="s">
        <v>92</v>
      </c>
      <c r="C656" s="148">
        <v>1487.3</v>
      </c>
      <c r="D656" s="104">
        <v>44805</v>
      </c>
      <c r="E656" s="91">
        <f t="shared" si="10"/>
        <v>1487.3</v>
      </c>
      <c r="G656" s="149"/>
    </row>
    <row r="657" spans="1:7" ht="12.95" customHeight="1" x14ac:dyDescent="0.2">
      <c r="A657" s="93"/>
      <c r="B657" s="93" t="s">
        <v>80</v>
      </c>
      <c r="C657" s="148">
        <v>1494.32</v>
      </c>
      <c r="D657" s="104">
        <v>44835</v>
      </c>
      <c r="E657" s="91">
        <f t="shared" si="10"/>
        <v>1494.32</v>
      </c>
      <c r="G657" s="149"/>
    </row>
    <row r="658" spans="1:7" ht="12.95" customHeight="1" x14ac:dyDescent="0.2">
      <c r="A658" s="93"/>
      <c r="B658" s="93" t="s">
        <v>81</v>
      </c>
      <c r="C658" s="148">
        <v>1496.69</v>
      </c>
      <c r="D658" s="104">
        <v>44866</v>
      </c>
      <c r="E658" s="91">
        <f t="shared" si="10"/>
        <v>1496.69</v>
      </c>
      <c r="G658" s="149"/>
    </row>
    <row r="659" spans="1:7" ht="12.95" customHeight="1" x14ac:dyDescent="0.2">
      <c r="A659" s="93"/>
      <c r="B659" s="93" t="s">
        <v>82</v>
      </c>
      <c r="C659" s="148">
        <v>1498.67</v>
      </c>
      <c r="D659" s="104">
        <v>44896</v>
      </c>
      <c r="E659" s="91">
        <f t="shared" si="10"/>
        <v>1498.67</v>
      </c>
      <c r="G659" s="149"/>
    </row>
    <row r="660" spans="1:7" ht="12.95" customHeight="1" x14ac:dyDescent="0.2">
      <c r="A660" s="93">
        <v>2023</v>
      </c>
      <c r="B660" s="93" t="s">
        <v>83</v>
      </c>
      <c r="C660" s="148">
        <v>1501.26</v>
      </c>
      <c r="D660" s="104">
        <v>44927</v>
      </c>
      <c r="E660" s="91">
        <f t="shared" si="10"/>
        <v>1501.26</v>
      </c>
      <c r="G660" s="149"/>
    </row>
    <row r="661" spans="1:7" ht="12.95" customHeight="1" x14ac:dyDescent="0.2">
      <c r="A661" s="93"/>
      <c r="B661" s="93" t="s">
        <v>84</v>
      </c>
      <c r="C661" s="148">
        <v>1502.25</v>
      </c>
      <c r="D661" s="104">
        <v>44958</v>
      </c>
      <c r="E661" s="91">
        <f t="shared" si="10"/>
        <v>1502.25</v>
      </c>
      <c r="G661" s="149"/>
    </row>
    <row r="662" spans="1:7" ht="12.95" customHeight="1" x14ac:dyDescent="0.2">
      <c r="A662" s="93"/>
      <c r="B662" s="93" t="s">
        <v>85</v>
      </c>
      <c r="C662" s="148">
        <v>1579.57</v>
      </c>
      <c r="D662" s="104">
        <v>44986</v>
      </c>
      <c r="E662" s="91">
        <f t="shared" si="10"/>
        <v>1579.57</v>
      </c>
      <c r="G662" s="149"/>
    </row>
    <row r="663" spans="1:7" ht="12.95" customHeight="1" x14ac:dyDescent="0.2">
      <c r="A663" s="93"/>
      <c r="B663" s="93" t="s">
        <v>86</v>
      </c>
      <c r="C663" s="148">
        <v>1584.25</v>
      </c>
      <c r="D663" s="104">
        <v>45017</v>
      </c>
      <c r="E663" s="91">
        <f t="shared" si="10"/>
        <v>1584.25</v>
      </c>
      <c r="G663" s="149"/>
    </row>
    <row r="664" spans="1:7" ht="12.95" customHeight="1" x14ac:dyDescent="0.2">
      <c r="A664" s="93"/>
      <c r="B664" s="93" t="s">
        <v>87</v>
      </c>
      <c r="C664" s="148">
        <v>1586.04</v>
      </c>
      <c r="D664" s="104">
        <v>45047</v>
      </c>
      <c r="E664" s="91">
        <f t="shared" si="10"/>
        <v>1586.04</v>
      </c>
      <c r="G664" s="149"/>
    </row>
    <row r="665" spans="1:7" ht="12.95" customHeight="1" x14ac:dyDescent="0.2">
      <c r="A665" s="93"/>
      <c r="B665" s="93" t="s">
        <v>88</v>
      </c>
      <c r="C665" s="148">
        <v>1596.82</v>
      </c>
      <c r="D665" s="104">
        <v>45078</v>
      </c>
      <c r="E665" s="91">
        <f t="shared" si="10"/>
        <v>1596.82</v>
      </c>
      <c r="G665" s="149"/>
    </row>
    <row r="666" spans="1:7" ht="12.95" customHeight="1" x14ac:dyDescent="0.2">
      <c r="A666" s="93"/>
      <c r="B666" s="93" t="s">
        <v>89</v>
      </c>
      <c r="C666" s="148">
        <v>1597.15</v>
      </c>
      <c r="D666" s="104">
        <v>45108</v>
      </c>
      <c r="E666" s="91">
        <f t="shared" si="10"/>
        <v>1597.15</v>
      </c>
      <c r="G666" s="149"/>
    </row>
    <row r="667" spans="1:7" ht="12.95" customHeight="1" x14ac:dyDescent="0.2">
      <c r="A667" s="93"/>
      <c r="B667" s="93" t="s">
        <v>90</v>
      </c>
      <c r="C667" s="148">
        <v>1597.62</v>
      </c>
      <c r="D667" s="104">
        <v>45139</v>
      </c>
      <c r="E667" s="91">
        <f t="shared" si="10"/>
        <v>1597.62</v>
      </c>
      <c r="G667" s="149"/>
    </row>
    <row r="668" spans="1:7" ht="12.95" customHeight="1" x14ac:dyDescent="0.2">
      <c r="A668" s="93"/>
      <c r="B668" s="93" t="s">
        <v>92</v>
      </c>
      <c r="C668" s="148">
        <v>1620.91</v>
      </c>
      <c r="D668" s="104">
        <v>45170</v>
      </c>
      <c r="E668" s="91">
        <f t="shared" si="10"/>
        <v>1620.91</v>
      </c>
      <c r="G668" s="149"/>
    </row>
    <row r="669" spans="1:7" ht="12.95" customHeight="1" x14ac:dyDescent="0.2">
      <c r="A669" s="93"/>
      <c r="B669" s="93" t="s">
        <v>80</v>
      </c>
      <c r="C669" s="148">
        <v>1626.8</v>
      </c>
      <c r="D669" s="104">
        <v>45200</v>
      </c>
      <c r="E669" s="91">
        <f t="shared" si="10"/>
        <v>1626.8</v>
      </c>
      <c r="G669" s="149"/>
    </row>
    <row r="670" spans="1:7" ht="12.95" customHeight="1" x14ac:dyDescent="0.2">
      <c r="B670" s="103" t="s">
        <v>81</v>
      </c>
      <c r="C670" s="148">
        <v>1629.65</v>
      </c>
      <c r="D670" s="104">
        <v>45231</v>
      </c>
      <c r="E670" s="91">
        <f t="shared" si="10"/>
        <v>1629.65</v>
      </c>
      <c r="G670" s="149"/>
    </row>
    <row r="671" spans="1:7" ht="12.95" customHeight="1" x14ac:dyDescent="0.2">
      <c r="B671" s="103" t="s">
        <v>82</v>
      </c>
      <c r="C671" s="148">
        <v>1634</v>
      </c>
      <c r="D671" s="104">
        <v>45261</v>
      </c>
      <c r="E671" s="91">
        <f t="shared" si="10"/>
        <v>1634</v>
      </c>
      <c r="G671" s="149"/>
    </row>
    <row r="672" spans="1:7" ht="12.95" customHeight="1" x14ac:dyDescent="0.2">
      <c r="A672" s="103">
        <v>2024</v>
      </c>
      <c r="B672" s="103" t="s">
        <v>83</v>
      </c>
      <c r="C672" s="148">
        <v>1638.35</v>
      </c>
      <c r="D672" s="104">
        <v>45292</v>
      </c>
      <c r="E672" s="91">
        <f t="shared" si="10"/>
        <v>1638.35</v>
      </c>
      <c r="G672" s="149"/>
    </row>
    <row r="673" spans="1:7" ht="12.95" customHeight="1" x14ac:dyDescent="0.2">
      <c r="B673" s="103" t="s">
        <v>84</v>
      </c>
      <c r="C673" s="148">
        <v>1642.33</v>
      </c>
      <c r="D673" s="104">
        <v>45323</v>
      </c>
      <c r="E673" s="91">
        <f t="shared" si="10"/>
        <v>1642.33</v>
      </c>
      <c r="G673" s="149"/>
    </row>
    <row r="674" spans="1:7" ht="12.95" customHeight="1" x14ac:dyDescent="0.2">
      <c r="B674" s="103" t="s">
        <v>85</v>
      </c>
      <c r="C674" s="148">
        <v>1717.2</v>
      </c>
      <c r="D674" s="104">
        <v>45352</v>
      </c>
      <c r="E674" s="91">
        <f t="shared" si="10"/>
        <v>1717.2</v>
      </c>
      <c r="G674" s="149"/>
    </row>
    <row r="675" spans="1:7" ht="12.95" customHeight="1" x14ac:dyDescent="0.2">
      <c r="B675" s="103" t="s">
        <v>86</v>
      </c>
      <c r="C675" s="148">
        <v>1719.57</v>
      </c>
      <c r="D675" s="104">
        <v>45383</v>
      </c>
      <c r="E675" s="91">
        <f t="shared" si="10"/>
        <v>1719.57</v>
      </c>
      <c r="G675" s="149"/>
    </row>
    <row r="676" spans="1:7" ht="12.95" customHeight="1" x14ac:dyDescent="0.2">
      <c r="B676" s="103" t="s">
        <v>87</v>
      </c>
      <c r="C676" s="148">
        <v>1719.98</v>
      </c>
      <c r="D676" s="104">
        <v>45413</v>
      </c>
      <c r="E676" s="91">
        <f t="shared" si="10"/>
        <v>1719.98</v>
      </c>
      <c r="G676" s="149"/>
    </row>
    <row r="677" spans="1:7" ht="12.95" customHeight="1" x14ac:dyDescent="0.2">
      <c r="B677" s="103" t="s">
        <v>88</v>
      </c>
      <c r="C677" s="148">
        <v>1725.24</v>
      </c>
      <c r="D677" s="104">
        <v>45444</v>
      </c>
      <c r="E677" s="91">
        <f t="shared" si="10"/>
        <v>1725.24</v>
      </c>
      <c r="G677" s="149"/>
    </row>
    <row r="678" spans="1:7" ht="12.95" customHeight="1" x14ac:dyDescent="0.2">
      <c r="B678" s="103" t="s">
        <v>89</v>
      </c>
      <c r="C678" s="148">
        <v>1724.29</v>
      </c>
      <c r="D678" s="104">
        <v>45474</v>
      </c>
      <c r="E678" s="91">
        <f t="shared" si="10"/>
        <v>1724.29</v>
      </c>
      <c r="G678" s="149"/>
    </row>
    <row r="679" spans="1:7" ht="12.95" customHeight="1" x14ac:dyDescent="0.2">
      <c r="B679" s="103" t="s">
        <v>90</v>
      </c>
      <c r="C679" s="148">
        <v>1724.69</v>
      </c>
      <c r="D679" s="104">
        <v>45505</v>
      </c>
      <c r="E679" s="91">
        <f t="shared" si="10"/>
        <v>1724.69</v>
      </c>
      <c r="G679" s="149"/>
    </row>
    <row r="680" spans="1:7" ht="12.95" customHeight="1" x14ac:dyDescent="0.2">
      <c r="B680" s="103" t="s">
        <v>92</v>
      </c>
      <c r="C680" s="148">
        <v>1740.23</v>
      </c>
      <c r="D680" s="104">
        <v>45536</v>
      </c>
      <c r="E680" s="91">
        <f t="shared" si="10"/>
        <v>1740.23</v>
      </c>
      <c r="G680" s="149"/>
    </row>
    <row r="681" spans="1:7" ht="12.95" customHeight="1" x14ac:dyDescent="0.2">
      <c r="B681" s="103" t="s">
        <v>80</v>
      </c>
      <c r="C681" s="148">
        <v>1741.8</v>
      </c>
      <c r="D681" s="104">
        <v>45566</v>
      </c>
      <c r="E681" s="91">
        <f t="shared" si="10"/>
        <v>1741.8</v>
      </c>
      <c r="G681" s="149"/>
    </row>
    <row r="682" spans="1:7" ht="12.95" customHeight="1" x14ac:dyDescent="0.2">
      <c r="B682" s="103" t="s">
        <v>81</v>
      </c>
      <c r="C682" s="148">
        <v>1742.93</v>
      </c>
      <c r="D682" s="104">
        <v>45597</v>
      </c>
      <c r="E682" s="91">
        <f t="shared" si="10"/>
        <v>1742.93</v>
      </c>
      <c r="G682" s="149"/>
    </row>
    <row r="683" spans="1:7" ht="12.95" customHeight="1" x14ac:dyDescent="0.2">
      <c r="B683" s="103" t="s">
        <v>82</v>
      </c>
      <c r="C683" s="148">
        <v>1744.25</v>
      </c>
      <c r="D683" s="104">
        <v>45627</v>
      </c>
      <c r="E683" s="91">
        <f t="shared" si="10"/>
        <v>1744.25</v>
      </c>
      <c r="G683" s="149"/>
    </row>
    <row r="684" spans="1:7" ht="12.95" customHeight="1" x14ac:dyDescent="0.2">
      <c r="A684" s="103">
        <v>2025</v>
      </c>
      <c r="B684" s="103" t="s">
        <v>83</v>
      </c>
      <c r="C684" s="148">
        <v>1744.4</v>
      </c>
      <c r="D684" s="104">
        <v>45658</v>
      </c>
      <c r="E684" s="91">
        <f t="shared" si="10"/>
        <v>1744.4</v>
      </c>
      <c r="G684" s="149"/>
    </row>
    <row r="685" spans="1:7" ht="12.95" customHeight="1" x14ac:dyDescent="0.2">
      <c r="B685" s="103" t="s">
        <v>84</v>
      </c>
      <c r="C685" s="148">
        <v>1747.25</v>
      </c>
      <c r="D685" s="104">
        <v>45689</v>
      </c>
      <c r="E685" s="91">
        <f t="shared" si="10"/>
        <v>1747.25</v>
      </c>
      <c r="G685" s="149"/>
    </row>
    <row r="686" spans="1:7" ht="12.95" customHeight="1" x14ac:dyDescent="0.2">
      <c r="B686" s="103" t="s">
        <v>85</v>
      </c>
      <c r="C686" s="148">
        <v>1816.34</v>
      </c>
      <c r="D686" s="104">
        <v>45717</v>
      </c>
      <c r="E686" s="91">
        <f t="shared" si="10"/>
        <v>1816.34</v>
      </c>
      <c r="G686" s="149"/>
    </row>
    <row r="687" spans="1:7" ht="12.95" customHeight="1" x14ac:dyDescent="0.2">
      <c r="B687" s="103" t="s">
        <v>86</v>
      </c>
      <c r="C687" s="148"/>
      <c r="D687" s="104">
        <v>45748</v>
      </c>
      <c r="E687" s="91">
        <f t="shared" si="10"/>
        <v>0</v>
      </c>
    </row>
    <row r="688" spans="1:7" ht="12.95" customHeight="1" x14ac:dyDescent="0.2">
      <c r="B688" s="103" t="s">
        <v>87</v>
      </c>
      <c r="C688" s="148"/>
      <c r="D688" s="104">
        <v>45778</v>
      </c>
      <c r="E688" s="91">
        <f t="shared" si="10"/>
        <v>0</v>
      </c>
    </row>
    <row r="689" spans="1:5" ht="12.95" customHeight="1" x14ac:dyDescent="0.2">
      <c r="B689" s="103" t="s">
        <v>88</v>
      </c>
      <c r="C689" s="148"/>
      <c r="D689" s="104">
        <v>45809</v>
      </c>
      <c r="E689" s="91">
        <f t="shared" si="10"/>
        <v>0</v>
      </c>
    </row>
    <row r="690" spans="1:5" ht="12.95" customHeight="1" x14ac:dyDescent="0.2">
      <c r="B690" s="103" t="s">
        <v>89</v>
      </c>
      <c r="C690" s="148"/>
      <c r="D690" s="104">
        <v>45839</v>
      </c>
      <c r="E690" s="91">
        <f t="shared" si="10"/>
        <v>0</v>
      </c>
    </row>
    <row r="691" spans="1:5" ht="12.95" customHeight="1" x14ac:dyDescent="0.2">
      <c r="B691" s="103" t="s">
        <v>90</v>
      </c>
      <c r="C691" s="148"/>
      <c r="D691" s="104">
        <v>45870</v>
      </c>
      <c r="E691" s="91">
        <f t="shared" si="10"/>
        <v>0</v>
      </c>
    </row>
    <row r="692" spans="1:5" ht="12.95" customHeight="1" x14ac:dyDescent="0.2">
      <c r="B692" s="103" t="s">
        <v>92</v>
      </c>
      <c r="C692" s="148"/>
      <c r="D692" s="104">
        <v>45901</v>
      </c>
      <c r="E692" s="91">
        <f t="shared" si="10"/>
        <v>0</v>
      </c>
    </row>
    <row r="693" spans="1:5" ht="12.95" customHeight="1" x14ac:dyDescent="0.2">
      <c r="B693" s="103" t="s">
        <v>80</v>
      </c>
      <c r="C693" s="148"/>
      <c r="D693" s="104">
        <v>45931</v>
      </c>
      <c r="E693" s="91">
        <f t="shared" si="10"/>
        <v>0</v>
      </c>
    </row>
    <row r="694" spans="1:5" ht="12.95" customHeight="1" x14ac:dyDescent="0.2">
      <c r="B694" s="103" t="s">
        <v>81</v>
      </c>
      <c r="C694" s="148"/>
      <c r="D694" s="104">
        <v>45962</v>
      </c>
      <c r="E694" s="91">
        <f t="shared" si="10"/>
        <v>0</v>
      </c>
    </row>
    <row r="695" spans="1:5" ht="12.95" customHeight="1" x14ac:dyDescent="0.2">
      <c r="B695" s="103" t="s">
        <v>82</v>
      </c>
      <c r="C695" s="148"/>
      <c r="D695" s="104">
        <v>45992</v>
      </c>
      <c r="E695" s="91">
        <f t="shared" si="10"/>
        <v>0</v>
      </c>
    </row>
    <row r="696" spans="1:5" ht="12.95" customHeight="1" x14ac:dyDescent="0.2">
      <c r="A696" s="103">
        <v>2026</v>
      </c>
      <c r="B696" s="103" t="s">
        <v>83</v>
      </c>
      <c r="C696" s="148"/>
      <c r="D696" s="104">
        <v>46023</v>
      </c>
      <c r="E696" s="91">
        <f t="shared" si="10"/>
        <v>0</v>
      </c>
    </row>
    <row r="697" spans="1:5" ht="12.95" customHeight="1" x14ac:dyDescent="0.2">
      <c r="B697" s="103" t="s">
        <v>84</v>
      </c>
      <c r="C697" s="148"/>
      <c r="D697" s="104">
        <v>46054</v>
      </c>
      <c r="E697" s="91">
        <f t="shared" si="10"/>
        <v>0</v>
      </c>
    </row>
    <row r="698" spans="1:5" ht="12.95" customHeight="1" x14ac:dyDescent="0.2">
      <c r="B698" s="103" t="s">
        <v>85</v>
      </c>
      <c r="C698" s="148"/>
      <c r="D698" s="104">
        <v>46082</v>
      </c>
      <c r="E698" s="91">
        <f t="shared" si="10"/>
        <v>0</v>
      </c>
    </row>
    <row r="699" spans="1:5" ht="12.95" customHeight="1" x14ac:dyDescent="0.2">
      <c r="B699" s="103" t="s">
        <v>86</v>
      </c>
      <c r="C699" s="148"/>
      <c r="D699" s="104">
        <v>46113</v>
      </c>
      <c r="E699" s="91">
        <f t="shared" si="10"/>
        <v>0</v>
      </c>
    </row>
    <row r="700" spans="1:5" ht="12.95" customHeight="1" x14ac:dyDescent="0.2">
      <c r="B700" s="103" t="s">
        <v>87</v>
      </c>
      <c r="C700" s="148"/>
      <c r="D700" s="104">
        <v>46143</v>
      </c>
      <c r="E700" s="91">
        <f t="shared" si="10"/>
        <v>0</v>
      </c>
    </row>
    <row r="701" spans="1:5" ht="12.95" customHeight="1" x14ac:dyDescent="0.2">
      <c r="B701" s="103" t="s">
        <v>88</v>
      </c>
      <c r="C701" s="148"/>
      <c r="D701" s="104">
        <v>46174</v>
      </c>
      <c r="E701" s="91">
        <f t="shared" si="10"/>
        <v>0</v>
      </c>
    </row>
    <row r="702" spans="1:5" ht="12.95" customHeight="1" x14ac:dyDescent="0.2">
      <c r="B702" s="103" t="s">
        <v>89</v>
      </c>
      <c r="C702" s="148"/>
      <c r="D702" s="104">
        <v>46204</v>
      </c>
      <c r="E702" s="91">
        <f t="shared" si="10"/>
        <v>0</v>
      </c>
    </row>
    <row r="703" spans="1:5" ht="12.95" customHeight="1" x14ac:dyDescent="0.2">
      <c r="B703" s="103" t="s">
        <v>90</v>
      </c>
      <c r="C703" s="148"/>
      <c r="D703" s="104">
        <v>46235</v>
      </c>
      <c r="E703" s="91">
        <f t="shared" si="10"/>
        <v>0</v>
      </c>
    </row>
    <row r="704" spans="1:5" ht="12.95" customHeight="1" x14ac:dyDescent="0.2">
      <c r="B704" s="103" t="s">
        <v>92</v>
      </c>
      <c r="C704" s="148"/>
      <c r="D704" s="104">
        <v>46266</v>
      </c>
      <c r="E704" s="91">
        <f t="shared" si="10"/>
        <v>0</v>
      </c>
    </row>
    <row r="705" spans="1:5" ht="12.95" customHeight="1" x14ac:dyDescent="0.2">
      <c r="B705" s="103" t="s">
        <v>80</v>
      </c>
      <c r="C705" s="148"/>
      <c r="D705" s="104">
        <v>46296</v>
      </c>
      <c r="E705" s="91">
        <f t="shared" si="10"/>
        <v>0</v>
      </c>
    </row>
    <row r="706" spans="1:5" ht="12.95" customHeight="1" x14ac:dyDescent="0.2">
      <c r="B706" s="103" t="s">
        <v>81</v>
      </c>
      <c r="C706" s="148"/>
      <c r="D706" s="104">
        <v>46327</v>
      </c>
      <c r="E706" s="91">
        <f t="shared" si="10"/>
        <v>0</v>
      </c>
    </row>
    <row r="707" spans="1:5" ht="12.95" customHeight="1" x14ac:dyDescent="0.2">
      <c r="B707" s="103" t="s">
        <v>82</v>
      </c>
      <c r="C707" s="148"/>
      <c r="D707" s="104">
        <v>46357</v>
      </c>
      <c r="E707" s="91">
        <f t="shared" si="10"/>
        <v>0</v>
      </c>
    </row>
    <row r="708" spans="1:5" ht="12.95" customHeight="1" x14ac:dyDescent="0.2">
      <c r="A708" s="103">
        <v>2027</v>
      </c>
      <c r="B708" s="103" t="s">
        <v>83</v>
      </c>
      <c r="C708" s="148"/>
      <c r="D708" s="104">
        <v>46388</v>
      </c>
      <c r="E708" s="91">
        <f t="shared" si="10"/>
        <v>0</v>
      </c>
    </row>
    <row r="709" spans="1:5" ht="12.95" customHeight="1" x14ac:dyDescent="0.2">
      <c r="B709" s="103" t="s">
        <v>84</v>
      </c>
      <c r="C709" s="148"/>
      <c r="D709" s="104">
        <v>46419</v>
      </c>
      <c r="E709" s="91">
        <f t="shared" si="10"/>
        <v>0</v>
      </c>
    </row>
    <row r="710" spans="1:5" ht="12.95" customHeight="1" x14ac:dyDescent="0.2">
      <c r="B710" s="103" t="s">
        <v>85</v>
      </c>
      <c r="C710" s="148"/>
      <c r="D710" s="104">
        <v>46447</v>
      </c>
      <c r="E710" s="91">
        <f t="shared" si="10"/>
        <v>0</v>
      </c>
    </row>
    <row r="711" spans="1:5" ht="12.95" customHeight="1" x14ac:dyDescent="0.2">
      <c r="B711" s="103" t="s">
        <v>86</v>
      </c>
      <c r="C711" s="148"/>
      <c r="D711" s="104">
        <v>46478</v>
      </c>
      <c r="E711" s="91">
        <f t="shared" si="10"/>
        <v>0</v>
      </c>
    </row>
    <row r="712" spans="1:5" ht="12.95" customHeight="1" x14ac:dyDescent="0.2">
      <c r="B712" s="103" t="s">
        <v>87</v>
      </c>
      <c r="C712" s="148"/>
      <c r="D712" s="104">
        <v>46508</v>
      </c>
      <c r="E712" s="91">
        <f t="shared" si="10"/>
        <v>0</v>
      </c>
    </row>
    <row r="713" spans="1:5" ht="12.95" customHeight="1" x14ac:dyDescent="0.2">
      <c r="B713" s="103" t="s">
        <v>88</v>
      </c>
      <c r="C713" s="148"/>
      <c r="D713" s="104">
        <v>46539</v>
      </c>
      <c r="E713" s="91">
        <f t="shared" ref="E713:E743" si="11">+C713</f>
        <v>0</v>
      </c>
    </row>
    <row r="714" spans="1:5" ht="12.95" customHeight="1" x14ac:dyDescent="0.2">
      <c r="B714" s="103" t="s">
        <v>89</v>
      </c>
      <c r="C714" s="148"/>
      <c r="D714" s="104">
        <v>46569</v>
      </c>
      <c r="E714" s="91">
        <f t="shared" si="11"/>
        <v>0</v>
      </c>
    </row>
    <row r="715" spans="1:5" ht="12.95" customHeight="1" x14ac:dyDescent="0.2">
      <c r="B715" s="103" t="s">
        <v>90</v>
      </c>
      <c r="C715" s="148"/>
      <c r="D715" s="104">
        <v>46600</v>
      </c>
      <c r="E715" s="91">
        <f t="shared" si="11"/>
        <v>0</v>
      </c>
    </row>
    <row r="716" spans="1:5" ht="12.95" customHeight="1" x14ac:dyDescent="0.2">
      <c r="B716" s="103" t="s">
        <v>92</v>
      </c>
      <c r="C716" s="148"/>
      <c r="D716" s="104">
        <v>46631</v>
      </c>
      <c r="E716" s="91">
        <f t="shared" si="11"/>
        <v>0</v>
      </c>
    </row>
    <row r="717" spans="1:5" ht="12.95" customHeight="1" x14ac:dyDescent="0.2">
      <c r="B717" s="103" t="s">
        <v>80</v>
      </c>
      <c r="C717" s="148"/>
      <c r="D717" s="104">
        <v>46661</v>
      </c>
      <c r="E717" s="91">
        <f t="shared" si="11"/>
        <v>0</v>
      </c>
    </row>
    <row r="718" spans="1:5" ht="12.95" customHeight="1" x14ac:dyDescent="0.2">
      <c r="B718" s="103" t="s">
        <v>81</v>
      </c>
      <c r="C718" s="148"/>
      <c r="D718" s="104">
        <v>46692</v>
      </c>
      <c r="E718" s="91">
        <f t="shared" si="11"/>
        <v>0</v>
      </c>
    </row>
    <row r="719" spans="1:5" ht="12.95" customHeight="1" x14ac:dyDescent="0.2">
      <c r="B719" s="103" t="s">
        <v>82</v>
      </c>
      <c r="C719" s="148"/>
      <c r="D719" s="104">
        <v>46722</v>
      </c>
      <c r="E719" s="91">
        <f t="shared" si="11"/>
        <v>0</v>
      </c>
    </row>
    <row r="720" spans="1:5" ht="12.95" customHeight="1" x14ac:dyDescent="0.2">
      <c r="A720" s="103">
        <v>2028</v>
      </c>
      <c r="B720" s="103" t="s">
        <v>83</v>
      </c>
      <c r="C720" s="148"/>
      <c r="D720" s="104">
        <v>46753</v>
      </c>
      <c r="E720" s="91">
        <f t="shared" si="11"/>
        <v>0</v>
      </c>
    </row>
    <row r="721" spans="1:5" ht="12.95" customHeight="1" x14ac:dyDescent="0.2">
      <c r="B721" s="103" t="s">
        <v>84</v>
      </c>
      <c r="C721" s="148"/>
      <c r="D721" s="104">
        <v>46784</v>
      </c>
      <c r="E721" s="91">
        <f t="shared" si="11"/>
        <v>0</v>
      </c>
    </row>
    <row r="722" spans="1:5" ht="12.95" customHeight="1" x14ac:dyDescent="0.2">
      <c r="B722" s="103" t="s">
        <v>85</v>
      </c>
      <c r="C722" s="148"/>
      <c r="D722" s="104">
        <v>46813</v>
      </c>
      <c r="E722" s="91">
        <f t="shared" si="11"/>
        <v>0</v>
      </c>
    </row>
    <row r="723" spans="1:5" ht="12.95" customHeight="1" x14ac:dyDescent="0.2">
      <c r="B723" s="103" t="s">
        <v>86</v>
      </c>
      <c r="C723" s="148"/>
      <c r="D723" s="104">
        <v>46844</v>
      </c>
      <c r="E723" s="91">
        <f t="shared" si="11"/>
        <v>0</v>
      </c>
    </row>
    <row r="724" spans="1:5" ht="12.95" customHeight="1" x14ac:dyDescent="0.2">
      <c r="B724" s="103" t="s">
        <v>87</v>
      </c>
      <c r="C724" s="148"/>
      <c r="D724" s="104">
        <v>46874</v>
      </c>
      <c r="E724" s="91">
        <f t="shared" si="11"/>
        <v>0</v>
      </c>
    </row>
    <row r="725" spans="1:5" ht="12.95" customHeight="1" x14ac:dyDescent="0.2">
      <c r="B725" s="103" t="s">
        <v>88</v>
      </c>
      <c r="C725" s="148"/>
      <c r="D725" s="104">
        <v>46905</v>
      </c>
      <c r="E725" s="91">
        <f t="shared" si="11"/>
        <v>0</v>
      </c>
    </row>
    <row r="726" spans="1:5" ht="12.95" customHeight="1" x14ac:dyDescent="0.2">
      <c r="B726" s="103" t="s">
        <v>89</v>
      </c>
      <c r="C726" s="148"/>
      <c r="D726" s="104">
        <v>46935</v>
      </c>
      <c r="E726" s="91">
        <f t="shared" si="11"/>
        <v>0</v>
      </c>
    </row>
    <row r="727" spans="1:5" ht="12.95" customHeight="1" x14ac:dyDescent="0.2">
      <c r="B727" s="103" t="s">
        <v>90</v>
      </c>
      <c r="C727" s="148"/>
      <c r="D727" s="104">
        <v>46966</v>
      </c>
      <c r="E727" s="91">
        <f t="shared" si="11"/>
        <v>0</v>
      </c>
    </row>
    <row r="728" spans="1:5" ht="12.95" customHeight="1" x14ac:dyDescent="0.2">
      <c r="B728" s="103" t="s">
        <v>92</v>
      </c>
      <c r="C728" s="148"/>
      <c r="D728" s="104">
        <v>46997</v>
      </c>
      <c r="E728" s="91">
        <f t="shared" si="11"/>
        <v>0</v>
      </c>
    </row>
    <row r="729" spans="1:5" ht="12.95" customHeight="1" x14ac:dyDescent="0.2">
      <c r="B729" s="103" t="s">
        <v>80</v>
      </c>
      <c r="C729" s="148"/>
      <c r="D729" s="104">
        <v>47027</v>
      </c>
      <c r="E729" s="91">
        <f t="shared" si="11"/>
        <v>0</v>
      </c>
    </row>
    <row r="730" spans="1:5" ht="12.95" customHeight="1" x14ac:dyDescent="0.2">
      <c r="B730" s="103" t="s">
        <v>81</v>
      </c>
      <c r="C730" s="148"/>
      <c r="D730" s="104">
        <v>47058</v>
      </c>
      <c r="E730" s="91">
        <f t="shared" si="11"/>
        <v>0</v>
      </c>
    </row>
    <row r="731" spans="1:5" ht="12.95" customHeight="1" x14ac:dyDescent="0.2">
      <c r="B731" s="103" t="s">
        <v>82</v>
      </c>
      <c r="C731" s="148"/>
      <c r="D731" s="104">
        <v>47088</v>
      </c>
      <c r="E731" s="91">
        <f t="shared" si="11"/>
        <v>0</v>
      </c>
    </row>
    <row r="732" spans="1:5" ht="12.95" customHeight="1" x14ac:dyDescent="0.2">
      <c r="A732" s="103">
        <v>2029</v>
      </c>
      <c r="B732" s="103" t="s">
        <v>83</v>
      </c>
      <c r="C732" s="148"/>
      <c r="D732" s="104">
        <v>47119</v>
      </c>
      <c r="E732" s="91">
        <f t="shared" si="11"/>
        <v>0</v>
      </c>
    </row>
    <row r="733" spans="1:5" ht="12.95" customHeight="1" x14ac:dyDescent="0.2">
      <c r="B733" s="103" t="s">
        <v>84</v>
      </c>
      <c r="C733" s="148"/>
      <c r="D733" s="104">
        <v>47150</v>
      </c>
      <c r="E733" s="91">
        <f t="shared" si="11"/>
        <v>0</v>
      </c>
    </row>
    <row r="734" spans="1:5" ht="12.95" customHeight="1" x14ac:dyDescent="0.2">
      <c r="B734" s="103" t="s">
        <v>85</v>
      </c>
      <c r="C734" s="148"/>
      <c r="D734" s="104">
        <v>47178</v>
      </c>
      <c r="E734" s="91">
        <f t="shared" si="11"/>
        <v>0</v>
      </c>
    </row>
    <row r="735" spans="1:5" ht="12.95" customHeight="1" x14ac:dyDescent="0.2">
      <c r="B735" s="103" t="s">
        <v>86</v>
      </c>
      <c r="C735" s="148"/>
      <c r="D735" s="104">
        <v>47209</v>
      </c>
      <c r="E735" s="91">
        <f t="shared" si="11"/>
        <v>0</v>
      </c>
    </row>
    <row r="736" spans="1:5" ht="12.95" customHeight="1" x14ac:dyDescent="0.2">
      <c r="B736" s="103" t="s">
        <v>87</v>
      </c>
      <c r="C736" s="148"/>
      <c r="D736" s="104">
        <v>47239</v>
      </c>
      <c r="E736" s="91">
        <f t="shared" si="11"/>
        <v>0</v>
      </c>
    </row>
    <row r="737" spans="1:5" ht="12.95" customHeight="1" x14ac:dyDescent="0.2">
      <c r="B737" s="103" t="s">
        <v>88</v>
      </c>
      <c r="C737" s="148"/>
      <c r="D737" s="104">
        <v>47270</v>
      </c>
      <c r="E737" s="91">
        <f t="shared" si="11"/>
        <v>0</v>
      </c>
    </row>
    <row r="738" spans="1:5" ht="12.95" customHeight="1" x14ac:dyDescent="0.2">
      <c r="B738" s="103" t="s">
        <v>89</v>
      </c>
      <c r="C738" s="148"/>
      <c r="D738" s="104">
        <v>47300</v>
      </c>
      <c r="E738" s="91">
        <f t="shared" si="11"/>
        <v>0</v>
      </c>
    </row>
    <row r="739" spans="1:5" ht="12.95" customHeight="1" x14ac:dyDescent="0.2">
      <c r="B739" s="103" t="s">
        <v>90</v>
      </c>
      <c r="C739" s="148"/>
      <c r="D739" s="104">
        <v>47331</v>
      </c>
      <c r="E739" s="91">
        <f t="shared" si="11"/>
        <v>0</v>
      </c>
    </row>
    <row r="740" spans="1:5" ht="12.95" customHeight="1" x14ac:dyDescent="0.2">
      <c r="B740" s="103" t="s">
        <v>92</v>
      </c>
      <c r="C740" s="148"/>
      <c r="D740" s="104">
        <v>47362</v>
      </c>
      <c r="E740" s="91">
        <f t="shared" si="11"/>
        <v>0</v>
      </c>
    </row>
    <row r="741" spans="1:5" ht="12.95" customHeight="1" x14ac:dyDescent="0.2">
      <c r="B741" s="103" t="s">
        <v>80</v>
      </c>
      <c r="C741" s="148"/>
      <c r="D741" s="104">
        <v>47392</v>
      </c>
      <c r="E741" s="91">
        <f t="shared" si="11"/>
        <v>0</v>
      </c>
    </row>
    <row r="742" spans="1:5" ht="12.95" customHeight="1" x14ac:dyDescent="0.2">
      <c r="B742" s="103" t="s">
        <v>81</v>
      </c>
      <c r="C742" s="148"/>
      <c r="D742" s="104">
        <v>47423</v>
      </c>
      <c r="E742" s="91">
        <f t="shared" si="11"/>
        <v>0</v>
      </c>
    </row>
    <row r="743" spans="1:5" ht="12.95" customHeight="1" x14ac:dyDescent="0.2">
      <c r="B743" s="103" t="s">
        <v>82</v>
      </c>
      <c r="C743" s="148"/>
      <c r="D743" s="104">
        <v>47453</v>
      </c>
      <c r="E743" s="91">
        <f t="shared" si="11"/>
        <v>0</v>
      </c>
    </row>
    <row r="744" spans="1:5" ht="12.95" customHeight="1" x14ac:dyDescent="0.2">
      <c r="D744" s="88"/>
    </row>
    <row r="745" spans="1:5" ht="12.95" customHeight="1" x14ac:dyDescent="0.2">
      <c r="A745" s="103" t="s">
        <v>93</v>
      </c>
      <c r="D745" s="88"/>
    </row>
    <row r="746" spans="1:5" ht="12.95" customHeight="1" x14ac:dyDescent="0.2">
      <c r="D746" s="88"/>
    </row>
    <row r="747" spans="1:5" ht="12.95" customHeight="1" x14ac:dyDescent="0.2">
      <c r="D747" s="88"/>
    </row>
    <row r="748" spans="1:5" ht="12.95" customHeight="1" x14ac:dyDescent="0.2">
      <c r="D748" s="88"/>
    </row>
    <row r="749" spans="1:5" ht="12.95" customHeight="1" x14ac:dyDescent="0.2">
      <c r="D749" s="88"/>
    </row>
    <row r="750" spans="1:5" ht="12.95" customHeight="1" x14ac:dyDescent="0.2">
      <c r="D750" s="88"/>
    </row>
    <row r="751" spans="1:5" ht="12.95" customHeight="1" x14ac:dyDescent="0.2">
      <c r="D751" s="88"/>
    </row>
    <row r="752" spans="1:5" ht="12.95" customHeight="1" x14ac:dyDescent="0.2">
      <c r="D752" s="88"/>
    </row>
    <row r="753" spans="4:4" ht="12.95" customHeight="1" x14ac:dyDescent="0.2">
      <c r="D753" s="88"/>
    </row>
    <row r="754" spans="4:4" ht="12.95" customHeight="1" x14ac:dyDescent="0.2">
      <c r="D754" s="88"/>
    </row>
    <row r="755" spans="4:4" ht="12.95" customHeight="1" x14ac:dyDescent="0.2">
      <c r="D755" s="88"/>
    </row>
    <row r="756" spans="4:4" ht="12.95" customHeight="1" x14ac:dyDescent="0.2">
      <c r="D756" s="88"/>
    </row>
    <row r="757" spans="4:4" ht="12.95" customHeight="1" x14ac:dyDescent="0.2">
      <c r="D757" s="88"/>
    </row>
    <row r="758" spans="4:4" ht="12.95" customHeight="1" x14ac:dyDescent="0.2">
      <c r="D758" s="88"/>
    </row>
    <row r="759" spans="4:4" ht="12.95" customHeight="1" x14ac:dyDescent="0.2">
      <c r="D759" s="88"/>
    </row>
    <row r="760" spans="4:4" ht="12.95" customHeight="1" x14ac:dyDescent="0.2">
      <c r="D760" s="88"/>
    </row>
    <row r="761" spans="4:4" ht="12.95" customHeight="1" x14ac:dyDescent="0.2">
      <c r="D761" s="88"/>
    </row>
    <row r="762" spans="4:4" ht="12.95" customHeight="1" x14ac:dyDescent="0.2">
      <c r="D762" s="88"/>
    </row>
    <row r="763" spans="4:4" ht="12.95" customHeight="1" x14ac:dyDescent="0.2">
      <c r="D763" s="88"/>
    </row>
    <row r="764" spans="4:4" ht="12.95" customHeight="1" x14ac:dyDescent="0.2">
      <c r="D764" s="88"/>
    </row>
    <row r="765" spans="4:4" ht="12.95" customHeight="1" x14ac:dyDescent="0.2">
      <c r="D765" s="88"/>
    </row>
  </sheetData>
  <sheetProtection algorithmName="SHA-512" hashValue="PahU+Wx3TKD1lsVZJjDIox6T3bgKLRkRuPXT/lM0fYYet4uiHyUMj+lhPNf0pt+7X6ezjHOPT8gBykU2KMb89g==" saltValue="MYhF+9uTOrn7/AogIyllCw==" spinCount="100000" sheet="1" objects="1" scenarios="1" insertRows="0"/>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6"/>
  <sheetViews>
    <sheetView showGridLines="0" workbookViewId="0">
      <pane xSplit="4" ySplit="9" topLeftCell="L10" activePane="bottomRight" state="frozen"/>
      <selection pane="topRight" activeCell="E1" sqref="E1"/>
      <selection pane="bottomLeft" activeCell="A10" sqref="A10"/>
      <selection pane="bottomRight" activeCell="Q10" sqref="Q10"/>
    </sheetView>
  </sheetViews>
  <sheetFormatPr baseColWidth="10" defaultRowHeight="15" x14ac:dyDescent="0.25"/>
  <cols>
    <col min="1" max="1" width="6.7109375" customWidth="1"/>
    <col min="3" max="3" width="28.7109375" customWidth="1"/>
    <col min="4" max="4" width="15.28515625" customWidth="1"/>
    <col min="5" max="64" width="18.7109375" customWidth="1"/>
    <col min="65" max="16384" width="11.42578125" style="63"/>
  </cols>
  <sheetData>
    <row r="1" spans="1:66" x14ac:dyDescent="0.25">
      <c r="C1" s="144" t="s">
        <v>128</v>
      </c>
      <c r="D1" s="29"/>
    </row>
    <row r="2" spans="1:66" ht="15.75" x14ac:dyDescent="0.25">
      <c r="B2" s="163" t="s">
        <v>96</v>
      </c>
      <c r="C2" s="163"/>
      <c r="D2" s="57"/>
      <c r="F2" s="29"/>
      <c r="G2" s="108" t="s">
        <v>97</v>
      </c>
    </row>
    <row r="3" spans="1:66" ht="15.75" x14ac:dyDescent="0.25">
      <c r="B3" s="18"/>
      <c r="C3" s="18"/>
      <c r="F3" s="107" t="s">
        <v>98</v>
      </c>
    </row>
    <row r="4" spans="1:66" x14ac:dyDescent="0.25">
      <c r="B4" s="163" t="s">
        <v>37</v>
      </c>
      <c r="C4" s="163"/>
      <c r="D4" s="57"/>
    </row>
    <row r="5" spans="1:66" x14ac:dyDescent="0.25">
      <c r="B5" s="163" t="s">
        <v>38</v>
      </c>
      <c r="C5" s="163"/>
      <c r="D5" s="57"/>
    </row>
    <row r="6" spans="1:66" x14ac:dyDescent="0.25">
      <c r="B6" s="163" t="s">
        <v>39</v>
      </c>
      <c r="C6" s="163"/>
      <c r="D6" s="57"/>
    </row>
    <row r="7" spans="1:66" x14ac:dyDescent="0.25">
      <c r="B7" s="163" t="s">
        <v>40</v>
      </c>
      <c r="C7" s="163"/>
      <c r="D7" s="57"/>
    </row>
    <row r="9" spans="1:66" x14ac:dyDescent="0.25">
      <c r="E9" s="69" t="str">
        <f>+E13</f>
        <v/>
      </c>
      <c r="F9" s="69" t="str">
        <f t="shared" ref="F9:BL9" si="0">+F13</f>
        <v/>
      </c>
      <c r="G9" s="69" t="str">
        <f t="shared" si="0"/>
        <v/>
      </c>
      <c r="H9" s="69" t="str">
        <f t="shared" si="0"/>
        <v/>
      </c>
      <c r="I9" s="69" t="str">
        <f t="shared" si="0"/>
        <v/>
      </c>
      <c r="J9" s="69" t="str">
        <f t="shared" si="0"/>
        <v/>
      </c>
      <c r="K9" s="69" t="str">
        <f t="shared" si="0"/>
        <v/>
      </c>
      <c r="L9" s="69" t="str">
        <f t="shared" si="0"/>
        <v/>
      </c>
      <c r="M9" s="69" t="str">
        <f t="shared" si="0"/>
        <v/>
      </c>
      <c r="N9" s="69" t="str">
        <f t="shared" si="0"/>
        <v/>
      </c>
      <c r="O9" s="69" t="str">
        <f t="shared" si="0"/>
        <v/>
      </c>
      <c r="P9" s="69" t="str">
        <f t="shared" si="0"/>
        <v/>
      </c>
      <c r="Q9" s="69" t="str">
        <f t="shared" si="0"/>
        <v/>
      </c>
      <c r="R9" s="69" t="str">
        <f t="shared" si="0"/>
        <v/>
      </c>
      <c r="S9" s="69" t="str">
        <f t="shared" si="0"/>
        <v/>
      </c>
      <c r="T9" s="69" t="str">
        <f t="shared" si="0"/>
        <v/>
      </c>
      <c r="U9" s="69" t="str">
        <f t="shared" si="0"/>
        <v/>
      </c>
      <c r="V9" s="69" t="str">
        <f t="shared" si="0"/>
        <v/>
      </c>
      <c r="W9" s="69" t="str">
        <f t="shared" si="0"/>
        <v/>
      </c>
      <c r="X9" s="69" t="str">
        <f t="shared" si="0"/>
        <v/>
      </c>
      <c r="Y9" s="69" t="str">
        <f t="shared" si="0"/>
        <v/>
      </c>
      <c r="Z9" s="69" t="str">
        <f t="shared" si="0"/>
        <v/>
      </c>
      <c r="AA9" s="69" t="str">
        <f t="shared" si="0"/>
        <v/>
      </c>
      <c r="AB9" s="69" t="str">
        <f t="shared" si="0"/>
        <v/>
      </c>
      <c r="AC9" s="69" t="str">
        <f t="shared" si="0"/>
        <v/>
      </c>
      <c r="AD9" s="69" t="str">
        <f t="shared" si="0"/>
        <v/>
      </c>
      <c r="AE9" s="69" t="str">
        <f t="shared" si="0"/>
        <v/>
      </c>
      <c r="AF9" s="69" t="str">
        <f t="shared" si="0"/>
        <v/>
      </c>
      <c r="AG9" s="69" t="str">
        <f t="shared" si="0"/>
        <v/>
      </c>
      <c r="AH9" s="69" t="str">
        <f t="shared" si="0"/>
        <v/>
      </c>
      <c r="AI9" s="69" t="str">
        <f t="shared" si="0"/>
        <v/>
      </c>
      <c r="AJ9" s="69" t="str">
        <f t="shared" si="0"/>
        <v/>
      </c>
      <c r="AK9" s="69" t="str">
        <f t="shared" si="0"/>
        <v/>
      </c>
      <c r="AL9" s="69" t="str">
        <f t="shared" si="0"/>
        <v/>
      </c>
      <c r="AM9" s="69" t="str">
        <f t="shared" si="0"/>
        <v/>
      </c>
      <c r="AN9" s="69" t="str">
        <f t="shared" si="0"/>
        <v/>
      </c>
      <c r="AO9" s="69" t="str">
        <f t="shared" si="0"/>
        <v/>
      </c>
      <c r="AP9" s="69" t="str">
        <f t="shared" si="0"/>
        <v/>
      </c>
      <c r="AQ9" s="69" t="str">
        <f t="shared" si="0"/>
        <v/>
      </c>
      <c r="AR9" s="69" t="str">
        <f t="shared" si="0"/>
        <v/>
      </c>
      <c r="AS9" s="69" t="str">
        <f t="shared" si="0"/>
        <v/>
      </c>
      <c r="AT9" s="69" t="str">
        <f t="shared" si="0"/>
        <v/>
      </c>
      <c r="AU9" s="69" t="str">
        <f t="shared" si="0"/>
        <v/>
      </c>
      <c r="AV9" s="69" t="str">
        <f t="shared" si="0"/>
        <v/>
      </c>
      <c r="AW9" s="69" t="str">
        <f t="shared" si="0"/>
        <v/>
      </c>
      <c r="AX9" s="69" t="str">
        <f t="shared" si="0"/>
        <v/>
      </c>
      <c r="AY9" s="69" t="str">
        <f t="shared" si="0"/>
        <v/>
      </c>
      <c r="AZ9" s="69" t="str">
        <f t="shared" si="0"/>
        <v/>
      </c>
      <c r="BA9" s="69" t="str">
        <f t="shared" si="0"/>
        <v/>
      </c>
      <c r="BB9" s="69" t="str">
        <f t="shared" si="0"/>
        <v/>
      </c>
      <c r="BC9" s="69" t="str">
        <f t="shared" si="0"/>
        <v/>
      </c>
      <c r="BD9" s="69" t="str">
        <f t="shared" si="0"/>
        <v/>
      </c>
      <c r="BE9" s="69" t="str">
        <f t="shared" si="0"/>
        <v/>
      </c>
      <c r="BF9" s="69" t="str">
        <f t="shared" si="0"/>
        <v/>
      </c>
      <c r="BG9" s="69" t="str">
        <f t="shared" si="0"/>
        <v/>
      </c>
      <c r="BH9" s="69" t="str">
        <f t="shared" si="0"/>
        <v/>
      </c>
      <c r="BI9" s="69" t="str">
        <f t="shared" si="0"/>
        <v/>
      </c>
      <c r="BJ9" s="69" t="str">
        <f t="shared" si="0"/>
        <v/>
      </c>
      <c r="BK9" s="69" t="str">
        <f t="shared" si="0"/>
        <v/>
      </c>
      <c r="BL9" s="69" t="str">
        <f t="shared" si="0"/>
        <v/>
      </c>
    </row>
    <row r="10" spans="1:66" x14ac:dyDescent="0.25">
      <c r="B10" s="162" t="s">
        <v>43</v>
      </c>
      <c r="C10" s="162"/>
      <c r="E10" s="118" t="str">
        <f>IFERROR(IF(E13&lt;=$D$2,VLOOKUP(E13,'Unidad Reajustable'!$D$8:$E$683,2),""),"")</f>
        <v/>
      </c>
      <c r="F10" s="118" t="str">
        <f>IFERROR(IF(F13&lt;=$D$2,VLOOKUP(F13,'Unidad Reajustable'!$D$8:$E$683,2),""),"")</f>
        <v/>
      </c>
      <c r="G10" s="118" t="str">
        <f>IFERROR(IF(G13&lt;=$D$2,VLOOKUP(G13,'Unidad Reajustable'!$D$8:$E$683,2),""),"")</f>
        <v/>
      </c>
      <c r="H10" s="118" t="str">
        <f>IFERROR(IF(H13&lt;=$D$2,VLOOKUP(H13,'Unidad Reajustable'!$D$8:$E$683,2),""),"")</f>
        <v/>
      </c>
      <c r="I10" s="118" t="str">
        <f>IFERROR(IF(I13&lt;=$D$2,VLOOKUP(I13,'Unidad Reajustable'!$D$8:$E$683,2),""),"")</f>
        <v/>
      </c>
      <c r="J10" s="118" t="str">
        <f>IFERROR(IF(J13&lt;=$D$2,VLOOKUP(J13,'Unidad Reajustable'!$D$8:$E$683,2),""),"")</f>
        <v/>
      </c>
      <c r="K10" s="118" t="str">
        <f>IFERROR(IF(K13&lt;=$D$2,VLOOKUP(K13,'Unidad Reajustable'!$D$8:$E$683,2),""),"")</f>
        <v/>
      </c>
      <c r="L10" s="118" t="str">
        <f>IFERROR(IF(L13&lt;=$D$2,VLOOKUP(L13,'Unidad Reajustable'!$D$8:$E$683,2),""),"")</f>
        <v/>
      </c>
      <c r="M10" s="118" t="str">
        <f>IFERROR(IF(M13&lt;=$D$2,VLOOKUP(M13,'Unidad Reajustable'!$D$8:$E$683,2),""),"")</f>
        <v/>
      </c>
      <c r="N10" s="118" t="str">
        <f>IFERROR(IF(N13&lt;=$D$2,VLOOKUP(N13,'Unidad Reajustable'!$D$8:$E$683,2),""),"")</f>
        <v/>
      </c>
      <c r="O10" s="118" t="str">
        <f>IFERROR(IF(O13&lt;=$D$2,VLOOKUP(O13,'Unidad Reajustable'!$D$8:$E$683,2),""),"")</f>
        <v/>
      </c>
      <c r="P10" s="118" t="str">
        <f>IFERROR(IF(P13&lt;=$D$2,VLOOKUP(P13,'Unidad Reajustable'!$D$8:$E$683,2),""),"")</f>
        <v/>
      </c>
      <c r="Q10" s="118" t="str">
        <f>IFERROR(IF(Q13&lt;=$D$2,VLOOKUP(Q13,'Unidad Reajustable'!$D$8:$E$683,2),""),"")</f>
        <v/>
      </c>
      <c r="R10" s="118" t="str">
        <f>IFERROR(IF(R13&lt;=$D$2,VLOOKUP(R13,'Unidad Reajustable'!$D$8:$E$683,2),""),"")</f>
        <v/>
      </c>
      <c r="S10" s="118" t="str">
        <f>IFERROR(IF(S13&lt;=$D$2,VLOOKUP(S13,'Unidad Reajustable'!$D$8:$E$683,2),""),"")</f>
        <v/>
      </c>
      <c r="T10" s="118" t="str">
        <f>IFERROR(IF(T13&lt;=$D$2,VLOOKUP(T13,'Unidad Reajustable'!$D$8:$E$683,2),""),"")</f>
        <v/>
      </c>
      <c r="U10" s="118" t="str">
        <f>IFERROR(IF(U13&lt;=$D$2,VLOOKUP(U13,'Unidad Reajustable'!$D$8:$E$683,2),""),"")</f>
        <v/>
      </c>
      <c r="V10" s="118" t="str">
        <f>IFERROR(IF(V13&lt;=$D$2,VLOOKUP(V13,'Unidad Reajustable'!$D$8:$E$683,2),""),"")</f>
        <v/>
      </c>
      <c r="W10" s="118" t="str">
        <f>IFERROR(IF(W13&lt;=$D$2,VLOOKUP(W13,'Unidad Reajustable'!$D$8:$E$683,2),""),"")</f>
        <v/>
      </c>
      <c r="X10" s="118" t="str">
        <f>IFERROR(IF(X13&lt;=$D$2,VLOOKUP(X13,'Unidad Reajustable'!$D$8:$E$683,2),""),"")</f>
        <v/>
      </c>
      <c r="Y10" s="118" t="str">
        <f>IFERROR(IF(Y13&lt;=$D$2,VLOOKUP(Y13,'Unidad Reajustable'!$D$8:$E$683,2),""),"")</f>
        <v/>
      </c>
      <c r="Z10" s="118" t="str">
        <f>IFERROR(IF(Z13&lt;=$D$2,VLOOKUP(Z13,'Unidad Reajustable'!$D$8:$E$683,2),""),"")</f>
        <v/>
      </c>
      <c r="AA10" s="118" t="str">
        <f>IFERROR(IF(AA13&lt;=$D$2,VLOOKUP(AA13,'Unidad Reajustable'!$D$8:$E$683,2),""),"")</f>
        <v/>
      </c>
      <c r="AB10" s="118" t="str">
        <f>IFERROR(IF(AB13&lt;=$D$2,VLOOKUP(AB13,'Unidad Reajustable'!$D$8:$E$683,2),""),"")</f>
        <v/>
      </c>
      <c r="AC10" s="118" t="str">
        <f>IFERROR(IF(AC13&lt;=$D$2,VLOOKUP(AC13,'Unidad Reajustable'!$D$8:$E$683,2),""),"")</f>
        <v/>
      </c>
      <c r="AD10" s="118" t="str">
        <f>IFERROR(IF(AD13&lt;=$D$2,VLOOKUP(AD13,'Unidad Reajustable'!$D$8:$E$683,2),""),"")</f>
        <v/>
      </c>
      <c r="AE10" s="118" t="str">
        <f>IFERROR(IF(AE13&lt;=$D$2,VLOOKUP(AE13,'Unidad Reajustable'!$D$8:$E$683,2),""),"")</f>
        <v/>
      </c>
      <c r="AF10" s="118" t="str">
        <f>IFERROR(IF(AF13&lt;=$D$2,VLOOKUP(AF13,'Unidad Reajustable'!$D$8:$E$683,2),""),"")</f>
        <v/>
      </c>
      <c r="AG10" s="118" t="str">
        <f>IFERROR(IF(AG13&lt;=$D$2,VLOOKUP(AG13,'Unidad Reajustable'!$D$8:$E$683,2),""),"")</f>
        <v/>
      </c>
      <c r="AH10" s="118" t="str">
        <f>IFERROR(IF(AH13&lt;=$D$2,VLOOKUP(AH13,'Unidad Reajustable'!$D$8:$E$683,2),""),"")</f>
        <v/>
      </c>
      <c r="AI10" s="118" t="str">
        <f>IFERROR(IF(AI13&lt;=$D$2,VLOOKUP(AI13,'Unidad Reajustable'!$D$8:$E$683,2),""),"")</f>
        <v/>
      </c>
      <c r="AJ10" s="118" t="str">
        <f>IFERROR(IF(AJ13&lt;=$D$2,VLOOKUP(AJ13,'Unidad Reajustable'!$D$8:$E$683,2),""),"")</f>
        <v/>
      </c>
      <c r="AK10" s="118" t="str">
        <f>IFERROR(IF(AK13&lt;=$D$2,VLOOKUP(AK13,'Unidad Reajustable'!$D$8:$E$683,2),""),"")</f>
        <v/>
      </c>
      <c r="AL10" s="118" t="str">
        <f>IFERROR(IF(AL13&lt;=$D$2,VLOOKUP(AL13,'Unidad Reajustable'!$D$8:$E$683,2),""),"")</f>
        <v/>
      </c>
      <c r="AM10" s="118" t="str">
        <f>IFERROR(IF(AM13&lt;=$D$2,VLOOKUP(AM13,'Unidad Reajustable'!$D$8:$E$683,2),""),"")</f>
        <v/>
      </c>
      <c r="AN10" s="118" t="str">
        <f>IFERROR(IF(AN13&lt;=$D$2,VLOOKUP(AN13,'Unidad Reajustable'!$D$8:$E$683,2),""),"")</f>
        <v/>
      </c>
      <c r="AO10" s="118" t="str">
        <f>IFERROR(IF(AO13&lt;=$D$2,VLOOKUP(AO13,'Unidad Reajustable'!$D$8:$E$683,2),""),"")</f>
        <v/>
      </c>
      <c r="AP10" s="118" t="str">
        <f>IFERROR(IF(AP13&lt;=$D$2,VLOOKUP(AP13,'Unidad Reajustable'!$D$8:$E$683,2),""),"")</f>
        <v/>
      </c>
      <c r="AQ10" s="118" t="str">
        <f>IFERROR(IF(AQ13&lt;=$D$2,VLOOKUP(AQ13,'Unidad Reajustable'!$D$8:$E$683,2),""),"")</f>
        <v/>
      </c>
      <c r="AR10" s="118" t="str">
        <f>IFERROR(IF(AR13&lt;=$D$2,VLOOKUP(AR13,'Unidad Reajustable'!$D$8:$E$683,2),""),"")</f>
        <v/>
      </c>
      <c r="AS10" s="118" t="str">
        <f>IFERROR(IF(AS13&lt;=$D$2,VLOOKUP(AS13,'Unidad Reajustable'!$D$8:$E$683,2),""),"")</f>
        <v/>
      </c>
      <c r="AT10" s="118" t="str">
        <f>IFERROR(IF(AT13&lt;=$D$2,VLOOKUP(AT13,'Unidad Reajustable'!$D$8:$E$683,2),""),"")</f>
        <v/>
      </c>
      <c r="AU10" s="118" t="str">
        <f>IFERROR(IF(AU13&lt;=$D$2,VLOOKUP(AU13,'Unidad Reajustable'!$D$8:$E$683,2),""),"")</f>
        <v/>
      </c>
      <c r="AV10" s="118" t="str">
        <f>IFERROR(IF(AV13&lt;=$D$2,VLOOKUP(AV13,'Unidad Reajustable'!$D$8:$E$683,2),""),"")</f>
        <v/>
      </c>
      <c r="AW10" s="118" t="str">
        <f>IFERROR(IF(AW13&lt;=$D$2,VLOOKUP(AW13,'Unidad Reajustable'!$D$8:$E$683,2),""),"")</f>
        <v/>
      </c>
      <c r="AX10" s="118" t="str">
        <f>IFERROR(IF(AX13&lt;=$D$2,VLOOKUP(AX13,'Unidad Reajustable'!$D$8:$E$683,2),""),"")</f>
        <v/>
      </c>
      <c r="AY10" s="118" t="str">
        <f>IFERROR(IF(AY13&lt;=$D$2,VLOOKUP(AY13,'Unidad Reajustable'!$D$8:$E$683,2),""),"")</f>
        <v/>
      </c>
      <c r="AZ10" s="118" t="str">
        <f>IFERROR(IF(AZ13&lt;=$D$2,VLOOKUP(AZ13,'Unidad Reajustable'!$D$8:$E$683,2),""),"")</f>
        <v/>
      </c>
      <c r="BA10" s="118" t="str">
        <f>IFERROR(IF(BA13&lt;=$D$2,VLOOKUP(BA13,'Unidad Reajustable'!$D$8:$E$683,2),""),"")</f>
        <v/>
      </c>
      <c r="BB10" s="118" t="str">
        <f>IFERROR(IF(BB13&lt;=$D$2,VLOOKUP(BB13,'Unidad Reajustable'!$D$8:$E$683,2),""),"")</f>
        <v/>
      </c>
      <c r="BC10" s="118" t="str">
        <f>IFERROR(IF(BC13&lt;=$D$2,VLOOKUP(BC13,'Unidad Reajustable'!$D$8:$E$683,2),""),"")</f>
        <v/>
      </c>
      <c r="BD10" s="118" t="str">
        <f>IFERROR(IF(BD13&lt;=$D$2,VLOOKUP(BD13,'Unidad Reajustable'!$D$8:$E$683,2),""),"")</f>
        <v/>
      </c>
      <c r="BE10" s="118" t="str">
        <f>IFERROR(IF(BE13&lt;=$D$2,VLOOKUP(BE13,'Unidad Reajustable'!$D$8:$E$683,2),""),"")</f>
        <v/>
      </c>
      <c r="BF10" s="118" t="str">
        <f>IFERROR(IF(BF13&lt;=$D$2,VLOOKUP(BF13,'Unidad Reajustable'!$D$8:$E$683,2),""),"")</f>
        <v/>
      </c>
      <c r="BG10" s="118" t="str">
        <f>IFERROR(IF(BG13&lt;=$D$2,VLOOKUP(BG13,'Unidad Reajustable'!$D$8:$E$683,2),""),"")</f>
        <v/>
      </c>
      <c r="BH10" s="118" t="str">
        <f>IFERROR(IF(BH13&lt;=$D$2,VLOOKUP(BH13,'Unidad Reajustable'!$D$8:$E$683,2),""),"")</f>
        <v/>
      </c>
      <c r="BI10" s="118" t="str">
        <f>IFERROR(IF(BI13&lt;=$D$2,VLOOKUP(BI13,'Unidad Reajustable'!$D$8:$E$683,2),""),"")</f>
        <v/>
      </c>
      <c r="BJ10" s="118" t="str">
        <f>IFERROR(IF(BJ13&lt;=$D$2,VLOOKUP(BJ13,'Unidad Reajustable'!$D$8:$E$683,2),""),"")</f>
        <v/>
      </c>
      <c r="BK10" s="118" t="str">
        <f>IFERROR(IF(BK13&lt;=$D$2,VLOOKUP(BK13,'Unidad Reajustable'!$D$8:$E$683,2),""),"")</f>
        <v/>
      </c>
      <c r="BL10" s="118" t="str">
        <f>IFERROR(IF(BL13&lt;=$D$2,VLOOKUP(BL13,'Unidad Reajustable'!$D$8:$E$683,2),""),"")</f>
        <v/>
      </c>
    </row>
    <row r="11" spans="1:66" hidden="1" x14ac:dyDescent="0.25">
      <c r="A11" s="21"/>
      <c r="B11" s="21"/>
      <c r="C11" s="21"/>
      <c r="D11" s="21"/>
      <c r="E11" s="118" t="str">
        <f>IFERROR(IF(E14&lt;=$D$2,VLOOKUP(E14,'Unidad Reajustable'!$D$8:$E$6883,2),""),"")</f>
        <v/>
      </c>
      <c r="F11" s="21" t="str">
        <f>+IFERROR(VLOOKUP(MONTH(F13),INSUMOS!$A$2:$B$13,2,FALSE),"")</f>
        <v/>
      </c>
      <c r="G11" s="21" t="str">
        <f>+IFERROR(VLOOKUP(MONTH(G13),INSUMOS!$A$2:$B$13,2,FALSE),"")</f>
        <v/>
      </c>
      <c r="H11" s="21" t="str">
        <f>+IFERROR(VLOOKUP(MONTH(H13),INSUMOS!$A$2:$B$13,2,FALSE),"")</f>
        <v/>
      </c>
      <c r="I11" s="21" t="str">
        <f>+IFERROR(VLOOKUP(MONTH(I13),INSUMOS!$A$2:$B$13,2,FALSE),"")</f>
        <v/>
      </c>
      <c r="J11" s="21" t="str">
        <f>+IFERROR(VLOOKUP(MONTH(J13),INSUMOS!$A$2:$B$13,2,FALSE),"")</f>
        <v/>
      </c>
      <c r="K11" s="21" t="str">
        <f>+IFERROR(VLOOKUP(MONTH(K13),INSUMOS!$A$2:$B$13,2,FALSE),"")</f>
        <v/>
      </c>
      <c r="L11" s="21" t="str">
        <f>+IFERROR(VLOOKUP(MONTH(L13),INSUMOS!$A$2:$B$13,2,FALSE),"")</f>
        <v/>
      </c>
      <c r="M11" s="21" t="str">
        <f>+IFERROR(VLOOKUP(MONTH(M13),INSUMOS!$A$2:$B$13,2,FALSE),"")</f>
        <v/>
      </c>
      <c r="N11" s="21" t="str">
        <f>+IFERROR(VLOOKUP(MONTH(N13),INSUMOS!$A$2:$B$13,2,FALSE),"")</f>
        <v/>
      </c>
      <c r="O11" s="21" t="str">
        <f>+IFERROR(VLOOKUP(MONTH(O13),INSUMOS!$A$2:$B$13,2,FALSE),"")</f>
        <v/>
      </c>
      <c r="P11" s="21" t="str">
        <f>+IFERROR(VLOOKUP(MONTH(P13),INSUMOS!$A$2:$B$13,2,FALSE),"")</f>
        <v/>
      </c>
      <c r="Q11" s="21" t="str">
        <f>+IFERROR(VLOOKUP(MONTH(Q13),INSUMOS!$A$2:$B$13,2,FALSE),"")</f>
        <v/>
      </c>
      <c r="R11" s="21" t="str">
        <f>+IFERROR(VLOOKUP(MONTH(R13),INSUMOS!$A$2:$B$13,2,FALSE),"")</f>
        <v/>
      </c>
      <c r="S11" s="21" t="str">
        <f>+IFERROR(VLOOKUP(MONTH(S13),INSUMOS!$A$2:$B$13,2,FALSE),"")</f>
        <v/>
      </c>
      <c r="T11" s="21" t="str">
        <f>+IFERROR(VLOOKUP(MONTH(T13),INSUMOS!$A$2:$B$13,2,FALSE),"")</f>
        <v/>
      </c>
      <c r="U11" s="21" t="str">
        <f>+IFERROR(VLOOKUP(MONTH(U13),INSUMOS!$A$2:$B$13,2,FALSE),"")</f>
        <v/>
      </c>
      <c r="V11" s="21" t="str">
        <f>+IFERROR(VLOOKUP(MONTH(V13),INSUMOS!$A$2:$B$13,2,FALSE),"")</f>
        <v/>
      </c>
      <c r="W11" s="21" t="str">
        <f>+IFERROR(VLOOKUP(MONTH(W13),INSUMOS!$A$2:$B$13,2,FALSE),"")</f>
        <v/>
      </c>
      <c r="X11" s="21" t="str">
        <f>+IFERROR(VLOOKUP(MONTH(X13),INSUMOS!$A$2:$B$13,2,FALSE),"")</f>
        <v/>
      </c>
      <c r="Y11" s="21" t="str">
        <f>+IFERROR(VLOOKUP(MONTH(Y13),INSUMOS!$A$2:$B$13,2,FALSE),"")</f>
        <v/>
      </c>
      <c r="Z11" s="21" t="str">
        <f>+IFERROR(VLOOKUP(MONTH(Z13),INSUMOS!$A$2:$B$13,2,FALSE),"")</f>
        <v/>
      </c>
      <c r="AA11" s="21" t="str">
        <f>+IFERROR(VLOOKUP(MONTH(AA13),INSUMOS!$A$2:$B$13,2,FALSE),"")</f>
        <v/>
      </c>
      <c r="AB11" s="21" t="str">
        <f>+IFERROR(VLOOKUP(MONTH(AB13),INSUMOS!$A$2:$B$13,2,FALSE),"")</f>
        <v/>
      </c>
      <c r="AC11" s="21" t="str">
        <f>+IFERROR(VLOOKUP(MONTH(AC13),INSUMOS!$A$2:$B$13,2,FALSE),"")</f>
        <v/>
      </c>
      <c r="AD11" s="21" t="str">
        <f>+IFERROR(VLOOKUP(MONTH(AD13),INSUMOS!$A$2:$B$13,2,FALSE),"")</f>
        <v/>
      </c>
      <c r="AE11" s="21" t="str">
        <f>+IFERROR(VLOOKUP(MONTH(AE13),INSUMOS!$A$2:$B$13,2,FALSE),"")</f>
        <v/>
      </c>
      <c r="AF11" s="21" t="str">
        <f>+IFERROR(VLOOKUP(MONTH(AF13),INSUMOS!$A$2:$B$13,2,FALSE),"")</f>
        <v/>
      </c>
      <c r="AG11" s="21" t="str">
        <f>+IFERROR(VLOOKUP(MONTH(AG13),INSUMOS!$A$2:$B$13,2,FALSE),"")</f>
        <v/>
      </c>
      <c r="AH11" s="21" t="str">
        <f>+IFERROR(VLOOKUP(MONTH(AH13),INSUMOS!$A$2:$B$13,2,FALSE),"")</f>
        <v/>
      </c>
      <c r="AI11" s="21" t="str">
        <f>+IFERROR(VLOOKUP(MONTH(AI13),INSUMOS!$A$2:$B$13,2,FALSE),"")</f>
        <v/>
      </c>
      <c r="AJ11" s="21" t="str">
        <f>+IFERROR(VLOOKUP(MONTH(AJ13),INSUMOS!$A$2:$B$13,2,FALSE),"")</f>
        <v/>
      </c>
      <c r="AK11" s="21" t="str">
        <f>+IFERROR(VLOOKUP(MONTH(AK13),INSUMOS!$A$2:$B$13,2,FALSE),"")</f>
        <v/>
      </c>
      <c r="AL11" s="21" t="str">
        <f>+IFERROR(VLOOKUP(MONTH(AL13),INSUMOS!$A$2:$B$13,2,FALSE),"")</f>
        <v/>
      </c>
      <c r="AM11" s="21" t="str">
        <f>+IFERROR(VLOOKUP(MONTH(AM13),INSUMOS!$A$2:$B$13,2,FALSE),"")</f>
        <v/>
      </c>
      <c r="AN11" s="21" t="str">
        <f>+IFERROR(VLOOKUP(MONTH(AN13),INSUMOS!$A$2:$B$13,2,FALSE),"")</f>
        <v/>
      </c>
      <c r="AO11" s="21" t="str">
        <f>+IFERROR(VLOOKUP(MONTH(AO13),INSUMOS!$A$2:$B$13,2,FALSE),"")</f>
        <v/>
      </c>
      <c r="AP11" s="21" t="str">
        <f>+IFERROR(VLOOKUP(MONTH(AP13),INSUMOS!$A$2:$B$13,2,FALSE),"")</f>
        <v/>
      </c>
      <c r="AQ11" s="21" t="str">
        <f>+IFERROR(VLOOKUP(MONTH(AQ13),INSUMOS!$A$2:$B$13,2,FALSE),"")</f>
        <v/>
      </c>
      <c r="AR11" s="21" t="str">
        <f>+IFERROR(VLOOKUP(MONTH(AR13),INSUMOS!$A$2:$B$13,2,FALSE),"")</f>
        <v/>
      </c>
      <c r="AS11" s="21" t="str">
        <f>+IFERROR(VLOOKUP(MONTH(AS13),INSUMOS!$A$2:$B$13,2,FALSE),"")</f>
        <v/>
      </c>
      <c r="AT11" s="21" t="str">
        <f>+IFERROR(VLOOKUP(MONTH(AT13),INSUMOS!$A$2:$B$13,2,FALSE),"")</f>
        <v/>
      </c>
      <c r="AU11" s="21" t="str">
        <f>+IFERROR(VLOOKUP(MONTH(AU13),INSUMOS!$A$2:$B$13,2,FALSE),"")</f>
        <v/>
      </c>
      <c r="AV11" s="21" t="str">
        <f>+IFERROR(VLOOKUP(MONTH(AV13),INSUMOS!$A$2:$B$13,2,FALSE),"")</f>
        <v/>
      </c>
      <c r="AW11" s="21" t="str">
        <f>+IFERROR(VLOOKUP(MONTH(AW13),INSUMOS!$A$2:$B$13,2,FALSE),"")</f>
        <v/>
      </c>
      <c r="AX11" s="21" t="str">
        <f>+IFERROR(VLOOKUP(MONTH(AX13),INSUMOS!$A$2:$B$13,2,FALSE),"")</f>
        <v/>
      </c>
      <c r="AY11" s="21" t="str">
        <f>+IFERROR(VLOOKUP(MONTH(AY13),INSUMOS!$A$2:$B$13,2,FALSE),"")</f>
        <v/>
      </c>
      <c r="AZ11" s="21" t="str">
        <f>+IFERROR(VLOOKUP(MONTH(AZ13),INSUMOS!$A$2:$B$13,2,FALSE),"")</f>
        <v/>
      </c>
      <c r="BA11" s="21" t="str">
        <f>+IFERROR(VLOOKUP(MONTH(BA13),INSUMOS!$A$2:$B$13,2,FALSE),"")</f>
        <v/>
      </c>
      <c r="BB11" s="21" t="str">
        <f>+IFERROR(VLOOKUP(MONTH(BB13),INSUMOS!$A$2:$B$13,2,FALSE),"")</f>
        <v/>
      </c>
      <c r="BC11" s="21" t="str">
        <f>+IFERROR(VLOOKUP(MONTH(BC13),INSUMOS!$A$2:$B$13,2,FALSE),"")</f>
        <v/>
      </c>
      <c r="BD11" s="21" t="str">
        <f>+IFERROR(VLOOKUP(MONTH(BD13),INSUMOS!$A$2:$B$13,2,FALSE),"")</f>
        <v/>
      </c>
      <c r="BE11" s="21" t="str">
        <f>+IFERROR(VLOOKUP(MONTH(BE13),INSUMOS!$A$2:$B$13,2,FALSE),"")</f>
        <v/>
      </c>
      <c r="BF11" s="21" t="str">
        <f>+IFERROR(VLOOKUP(MONTH(BF13),INSUMOS!$A$2:$B$13,2,FALSE),"")</f>
        <v/>
      </c>
      <c r="BG11" s="21" t="str">
        <f>+IFERROR(VLOOKUP(MONTH(BG13),INSUMOS!$A$2:$B$13,2,FALSE),"")</f>
        <v/>
      </c>
      <c r="BH11" s="21" t="str">
        <f>+IFERROR(VLOOKUP(MONTH(BH13),INSUMOS!$A$2:$B$13,2,FALSE),"")</f>
        <v/>
      </c>
      <c r="BI11" s="21" t="str">
        <f>+IFERROR(VLOOKUP(MONTH(BI13),INSUMOS!$A$2:$B$13,2,FALSE),"")</f>
        <v/>
      </c>
      <c r="BJ11" s="21" t="str">
        <f>+IFERROR(VLOOKUP(MONTH(BJ13),INSUMOS!$A$2:$B$13,2,FALSE),"")</f>
        <v/>
      </c>
      <c r="BK11" s="21" t="str">
        <f>+IFERROR(VLOOKUP(MONTH(BK13),INSUMOS!$A$2:$B$13,2,FALSE),"")</f>
        <v/>
      </c>
      <c r="BL11" s="21" t="str">
        <f>+IFERROR(VLOOKUP(MONTH(BL13),INSUMOS!$A$2:$B$13,2,FALSE),"")</f>
        <v/>
      </c>
    </row>
    <row r="12" spans="1:66" x14ac:dyDescent="0.25">
      <c r="E12" s="17"/>
      <c r="F12" s="17"/>
      <c r="G12" s="17"/>
    </row>
    <row r="13" spans="1:66" x14ac:dyDescent="0.25">
      <c r="A13" s="1"/>
      <c r="B13" s="1"/>
      <c r="C13" s="1"/>
      <c r="D13" s="115" t="s">
        <v>44</v>
      </c>
      <c r="E13" s="116" t="str">
        <f>IF(D6="","",IF(D6&gt;$D$2,"",D6))</f>
        <v/>
      </c>
      <c r="F13" s="116" t="str">
        <f>+IFERROR(IF(EDATE(E13,1)&lt;=$D$2,EDATE(E13,1),""),"")</f>
        <v/>
      </c>
      <c r="G13" s="116" t="str">
        <f t="shared" ref="G13:BL13" si="1">+IFERROR(IF(EDATE(F13,1)&lt;=$D$2,EDATE(F13,1),""),"")</f>
        <v/>
      </c>
      <c r="H13" s="116" t="str">
        <f t="shared" si="1"/>
        <v/>
      </c>
      <c r="I13" s="116" t="str">
        <f t="shared" si="1"/>
        <v/>
      </c>
      <c r="J13" s="116" t="str">
        <f t="shared" si="1"/>
        <v/>
      </c>
      <c r="K13" s="116" t="str">
        <f t="shared" si="1"/>
        <v/>
      </c>
      <c r="L13" s="116" t="str">
        <f t="shared" si="1"/>
        <v/>
      </c>
      <c r="M13" s="116" t="str">
        <f t="shared" si="1"/>
        <v/>
      </c>
      <c r="N13" s="116" t="str">
        <f t="shared" si="1"/>
        <v/>
      </c>
      <c r="O13" s="116" t="str">
        <f t="shared" si="1"/>
        <v/>
      </c>
      <c r="P13" s="116" t="str">
        <f t="shared" si="1"/>
        <v/>
      </c>
      <c r="Q13" s="116" t="str">
        <f t="shared" si="1"/>
        <v/>
      </c>
      <c r="R13" s="116" t="str">
        <f t="shared" si="1"/>
        <v/>
      </c>
      <c r="S13" s="116" t="str">
        <f t="shared" si="1"/>
        <v/>
      </c>
      <c r="T13" s="116" t="str">
        <f t="shared" si="1"/>
        <v/>
      </c>
      <c r="U13" s="116" t="str">
        <f t="shared" si="1"/>
        <v/>
      </c>
      <c r="V13" s="116" t="str">
        <f t="shared" si="1"/>
        <v/>
      </c>
      <c r="W13" s="116" t="str">
        <f t="shared" si="1"/>
        <v/>
      </c>
      <c r="X13" s="116" t="str">
        <f t="shared" si="1"/>
        <v/>
      </c>
      <c r="Y13" s="116" t="str">
        <f t="shared" si="1"/>
        <v/>
      </c>
      <c r="Z13" s="116" t="str">
        <f t="shared" si="1"/>
        <v/>
      </c>
      <c r="AA13" s="116" t="str">
        <f t="shared" si="1"/>
        <v/>
      </c>
      <c r="AB13" s="116" t="str">
        <f t="shared" si="1"/>
        <v/>
      </c>
      <c r="AC13" s="116" t="str">
        <f t="shared" si="1"/>
        <v/>
      </c>
      <c r="AD13" s="116" t="str">
        <f t="shared" si="1"/>
        <v/>
      </c>
      <c r="AE13" s="116" t="str">
        <f t="shared" si="1"/>
        <v/>
      </c>
      <c r="AF13" s="116" t="str">
        <f t="shared" si="1"/>
        <v/>
      </c>
      <c r="AG13" s="116" t="str">
        <f t="shared" si="1"/>
        <v/>
      </c>
      <c r="AH13" s="116" t="str">
        <f t="shared" si="1"/>
        <v/>
      </c>
      <c r="AI13" s="116" t="str">
        <f t="shared" si="1"/>
        <v/>
      </c>
      <c r="AJ13" s="116" t="str">
        <f t="shared" si="1"/>
        <v/>
      </c>
      <c r="AK13" s="116" t="str">
        <f t="shared" si="1"/>
        <v/>
      </c>
      <c r="AL13" s="116" t="str">
        <f t="shared" si="1"/>
        <v/>
      </c>
      <c r="AM13" s="116" t="str">
        <f t="shared" si="1"/>
        <v/>
      </c>
      <c r="AN13" s="116" t="str">
        <f t="shared" si="1"/>
        <v/>
      </c>
      <c r="AO13" s="116" t="str">
        <f t="shared" si="1"/>
        <v/>
      </c>
      <c r="AP13" s="116" t="str">
        <f t="shared" si="1"/>
        <v/>
      </c>
      <c r="AQ13" s="116" t="str">
        <f t="shared" si="1"/>
        <v/>
      </c>
      <c r="AR13" s="116" t="str">
        <f t="shared" si="1"/>
        <v/>
      </c>
      <c r="AS13" s="116" t="str">
        <f t="shared" si="1"/>
        <v/>
      </c>
      <c r="AT13" s="116" t="str">
        <f t="shared" si="1"/>
        <v/>
      </c>
      <c r="AU13" s="116" t="str">
        <f t="shared" si="1"/>
        <v/>
      </c>
      <c r="AV13" s="116" t="str">
        <f t="shared" si="1"/>
        <v/>
      </c>
      <c r="AW13" s="116" t="str">
        <f t="shared" si="1"/>
        <v/>
      </c>
      <c r="AX13" s="116" t="str">
        <f t="shared" si="1"/>
        <v/>
      </c>
      <c r="AY13" s="116" t="str">
        <f t="shared" si="1"/>
        <v/>
      </c>
      <c r="AZ13" s="116" t="str">
        <f t="shared" si="1"/>
        <v/>
      </c>
      <c r="BA13" s="116" t="str">
        <f t="shared" si="1"/>
        <v/>
      </c>
      <c r="BB13" s="116" t="str">
        <f t="shared" si="1"/>
        <v/>
      </c>
      <c r="BC13" s="116" t="str">
        <f t="shared" si="1"/>
        <v/>
      </c>
      <c r="BD13" s="116" t="str">
        <f t="shared" si="1"/>
        <v/>
      </c>
      <c r="BE13" s="116" t="str">
        <f t="shared" si="1"/>
        <v/>
      </c>
      <c r="BF13" s="116" t="str">
        <f t="shared" si="1"/>
        <v/>
      </c>
      <c r="BG13" s="116" t="str">
        <f t="shared" si="1"/>
        <v/>
      </c>
      <c r="BH13" s="116" t="str">
        <f t="shared" si="1"/>
        <v/>
      </c>
      <c r="BI13" s="116" t="str">
        <f t="shared" si="1"/>
        <v/>
      </c>
      <c r="BJ13" s="116" t="str">
        <f t="shared" si="1"/>
        <v/>
      </c>
      <c r="BK13" s="116" t="str">
        <f t="shared" si="1"/>
        <v/>
      </c>
      <c r="BL13" s="116" t="str">
        <f t="shared" si="1"/>
        <v/>
      </c>
      <c r="BM13" s="70"/>
      <c r="BN13" s="70"/>
    </row>
    <row r="14" spans="1:66" s="71" customFormat="1" ht="15.75" x14ac:dyDescent="0.25">
      <c r="A14" s="156" t="s">
        <v>0</v>
      </c>
      <c r="B14" s="159" t="s">
        <v>1</v>
      </c>
      <c r="C14" s="160"/>
      <c r="D14" s="61">
        <f>SUM(E14:BN14)</f>
        <v>0</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row>
    <row r="15" spans="1:66" s="71" customFormat="1" ht="15.75" x14ac:dyDescent="0.25">
      <c r="A15" s="157"/>
      <c r="B15" s="160" t="s">
        <v>2</v>
      </c>
      <c r="C15" s="161"/>
      <c r="D15" s="61">
        <f>SUM(E15:BN15)</f>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row>
    <row r="16" spans="1:66" s="71" customFormat="1" ht="15.75" x14ac:dyDescent="0.25">
      <c r="A16" s="157"/>
      <c r="B16" s="160" t="s">
        <v>41</v>
      </c>
      <c r="C16" s="161"/>
      <c r="D16" s="61">
        <f>SUM(E16:BN16)</f>
        <v>0</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row>
    <row r="17" spans="1:66" s="71" customFormat="1" ht="15.75" x14ac:dyDescent="0.25">
      <c r="A17" s="157"/>
      <c r="B17" s="160" t="s">
        <v>3</v>
      </c>
      <c r="C17" s="161"/>
      <c r="D17" s="61">
        <f>SUM(E17:BN17)</f>
        <v>0</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row>
    <row r="18" spans="1:66" s="71" customFormat="1" ht="15.75" x14ac:dyDescent="0.25">
      <c r="A18" s="157"/>
      <c r="B18" s="160" t="s">
        <v>42</v>
      </c>
      <c r="C18" s="161"/>
      <c r="D18" s="61">
        <f>SUM(E18:BN18)</f>
        <v>0</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row>
    <row r="19" spans="1:66" x14ac:dyDescent="0.25">
      <c r="A19" s="158"/>
      <c r="B19" s="4" t="s">
        <v>4</v>
      </c>
      <c r="C19" s="19"/>
      <c r="D19" s="5">
        <f t="shared" ref="D19:J19" si="2">+SUM(D14:D18)</f>
        <v>0</v>
      </c>
      <c r="E19" s="5">
        <f t="shared" si="2"/>
        <v>0</v>
      </c>
      <c r="F19" s="5">
        <f t="shared" si="2"/>
        <v>0</v>
      </c>
      <c r="G19" s="5">
        <f t="shared" si="2"/>
        <v>0</v>
      </c>
      <c r="H19" s="5">
        <f t="shared" si="2"/>
        <v>0</v>
      </c>
      <c r="I19" s="5">
        <f t="shared" si="2"/>
        <v>0</v>
      </c>
      <c r="J19" s="5">
        <f t="shared" si="2"/>
        <v>0</v>
      </c>
      <c r="K19" s="5">
        <f t="shared" ref="K19:AT19" si="3">+SUM(K14:K18)</f>
        <v>0</v>
      </c>
      <c r="L19" s="5">
        <f t="shared" si="3"/>
        <v>0</v>
      </c>
      <c r="M19" s="5">
        <f t="shared" si="3"/>
        <v>0</v>
      </c>
      <c r="N19" s="5">
        <f t="shared" si="3"/>
        <v>0</v>
      </c>
      <c r="O19" s="5">
        <f t="shared" si="3"/>
        <v>0</v>
      </c>
      <c r="P19" s="5">
        <f t="shared" si="3"/>
        <v>0</v>
      </c>
      <c r="Q19" s="5">
        <f t="shared" si="3"/>
        <v>0</v>
      </c>
      <c r="R19" s="5">
        <f t="shared" si="3"/>
        <v>0</v>
      </c>
      <c r="S19" s="5">
        <f t="shared" si="3"/>
        <v>0</v>
      </c>
      <c r="T19" s="5">
        <f t="shared" si="3"/>
        <v>0</v>
      </c>
      <c r="U19" s="5">
        <f t="shared" si="3"/>
        <v>0</v>
      </c>
      <c r="V19" s="5">
        <f t="shared" si="3"/>
        <v>0</v>
      </c>
      <c r="W19" s="5">
        <f t="shared" si="3"/>
        <v>0</v>
      </c>
      <c r="X19" s="5">
        <f t="shared" si="3"/>
        <v>0</v>
      </c>
      <c r="Y19" s="5">
        <f t="shared" si="3"/>
        <v>0</v>
      </c>
      <c r="Z19" s="5">
        <f t="shared" si="3"/>
        <v>0</v>
      </c>
      <c r="AA19" s="5">
        <f t="shared" si="3"/>
        <v>0</v>
      </c>
      <c r="AB19" s="5">
        <f t="shared" si="3"/>
        <v>0</v>
      </c>
      <c r="AC19" s="5">
        <f t="shared" si="3"/>
        <v>0</v>
      </c>
      <c r="AD19" s="5">
        <f t="shared" si="3"/>
        <v>0</v>
      </c>
      <c r="AE19" s="5">
        <f t="shared" si="3"/>
        <v>0</v>
      </c>
      <c r="AF19" s="5">
        <f t="shared" si="3"/>
        <v>0</v>
      </c>
      <c r="AG19" s="5">
        <f t="shared" si="3"/>
        <v>0</v>
      </c>
      <c r="AH19" s="5">
        <f t="shared" si="3"/>
        <v>0</v>
      </c>
      <c r="AI19" s="5">
        <f t="shared" si="3"/>
        <v>0</v>
      </c>
      <c r="AJ19" s="5">
        <f t="shared" si="3"/>
        <v>0</v>
      </c>
      <c r="AK19" s="5">
        <f t="shared" si="3"/>
        <v>0</v>
      </c>
      <c r="AL19" s="5">
        <f t="shared" si="3"/>
        <v>0</v>
      </c>
      <c r="AM19" s="5">
        <f t="shared" si="3"/>
        <v>0</v>
      </c>
      <c r="AN19" s="5">
        <f t="shared" si="3"/>
        <v>0</v>
      </c>
      <c r="AO19" s="5">
        <f t="shared" si="3"/>
        <v>0</v>
      </c>
      <c r="AP19" s="5">
        <f t="shared" si="3"/>
        <v>0</v>
      </c>
      <c r="AQ19" s="5">
        <f t="shared" si="3"/>
        <v>0</v>
      </c>
      <c r="AR19" s="5">
        <f t="shared" si="3"/>
        <v>0</v>
      </c>
      <c r="AS19" s="5">
        <f t="shared" si="3"/>
        <v>0</v>
      </c>
      <c r="AT19" s="5">
        <f t="shared" si="3"/>
        <v>0</v>
      </c>
      <c r="AU19" s="5">
        <f t="shared" ref="AU19:BL19" si="4">+SUM(AU14:AU18)</f>
        <v>0</v>
      </c>
      <c r="AV19" s="5">
        <f t="shared" si="4"/>
        <v>0</v>
      </c>
      <c r="AW19" s="5">
        <f t="shared" si="4"/>
        <v>0</v>
      </c>
      <c r="AX19" s="5">
        <f t="shared" si="4"/>
        <v>0</v>
      </c>
      <c r="AY19" s="5">
        <f t="shared" si="4"/>
        <v>0</v>
      </c>
      <c r="AZ19" s="5">
        <f t="shared" si="4"/>
        <v>0</v>
      </c>
      <c r="BA19" s="5">
        <f t="shared" si="4"/>
        <v>0</v>
      </c>
      <c r="BB19" s="5">
        <f t="shared" si="4"/>
        <v>0</v>
      </c>
      <c r="BC19" s="5">
        <f t="shared" si="4"/>
        <v>0</v>
      </c>
      <c r="BD19" s="5">
        <f t="shared" si="4"/>
        <v>0</v>
      </c>
      <c r="BE19" s="5">
        <f t="shared" si="4"/>
        <v>0</v>
      </c>
      <c r="BF19" s="5">
        <f t="shared" si="4"/>
        <v>0</v>
      </c>
      <c r="BG19" s="5">
        <f t="shared" si="4"/>
        <v>0</v>
      </c>
      <c r="BH19" s="5">
        <f t="shared" si="4"/>
        <v>0</v>
      </c>
      <c r="BI19" s="5">
        <f t="shared" si="4"/>
        <v>0</v>
      </c>
      <c r="BJ19" s="5">
        <f t="shared" si="4"/>
        <v>0</v>
      </c>
      <c r="BK19" s="5">
        <f t="shared" si="4"/>
        <v>0</v>
      </c>
      <c r="BL19" s="5">
        <f t="shared" si="4"/>
        <v>0</v>
      </c>
      <c r="BM19" s="72"/>
      <c r="BN19" s="72"/>
    </row>
    <row r="20" spans="1:66" x14ac:dyDescent="0.25">
      <c r="A20" s="1"/>
      <c r="B20" s="19"/>
      <c r="C20" s="20"/>
      <c r="D20" s="20"/>
      <c r="E20" s="50"/>
      <c r="F20" s="50"/>
      <c r="G20" s="50"/>
      <c r="H20" s="50"/>
      <c r="I20" s="20"/>
      <c r="J20" s="20"/>
    </row>
    <row r="21" spans="1:66" x14ac:dyDescent="0.25">
      <c r="A21" s="1"/>
      <c r="B21" s="6"/>
      <c r="C21" s="7"/>
      <c r="D21" s="115" t="s">
        <v>44</v>
      </c>
      <c r="E21" s="116" t="str">
        <f>+E13</f>
        <v/>
      </c>
      <c r="F21" s="116" t="str">
        <f t="shared" ref="F21:AT21" si="5">+F13</f>
        <v/>
      </c>
      <c r="G21" s="116" t="str">
        <f t="shared" si="5"/>
        <v/>
      </c>
      <c r="H21" s="116" t="str">
        <f t="shared" si="5"/>
        <v/>
      </c>
      <c r="I21" s="116" t="str">
        <f t="shared" si="5"/>
        <v/>
      </c>
      <c r="J21" s="116" t="str">
        <f t="shared" si="5"/>
        <v/>
      </c>
      <c r="K21" s="116" t="str">
        <f t="shared" si="5"/>
        <v/>
      </c>
      <c r="L21" s="116" t="str">
        <f t="shared" si="5"/>
        <v/>
      </c>
      <c r="M21" s="116" t="str">
        <f t="shared" si="5"/>
        <v/>
      </c>
      <c r="N21" s="116" t="str">
        <f t="shared" si="5"/>
        <v/>
      </c>
      <c r="O21" s="116" t="str">
        <f t="shared" si="5"/>
        <v/>
      </c>
      <c r="P21" s="116" t="str">
        <f t="shared" si="5"/>
        <v/>
      </c>
      <c r="Q21" s="116" t="str">
        <f t="shared" si="5"/>
        <v/>
      </c>
      <c r="R21" s="116" t="str">
        <f t="shared" si="5"/>
        <v/>
      </c>
      <c r="S21" s="116" t="str">
        <f t="shared" si="5"/>
        <v/>
      </c>
      <c r="T21" s="116" t="str">
        <f t="shared" si="5"/>
        <v/>
      </c>
      <c r="U21" s="116" t="str">
        <f t="shared" si="5"/>
        <v/>
      </c>
      <c r="V21" s="116" t="str">
        <f t="shared" si="5"/>
        <v/>
      </c>
      <c r="W21" s="116" t="str">
        <f t="shared" si="5"/>
        <v/>
      </c>
      <c r="X21" s="116" t="str">
        <f t="shared" si="5"/>
        <v/>
      </c>
      <c r="Y21" s="116" t="str">
        <f t="shared" si="5"/>
        <v/>
      </c>
      <c r="Z21" s="116" t="str">
        <f t="shared" si="5"/>
        <v/>
      </c>
      <c r="AA21" s="116" t="str">
        <f t="shared" si="5"/>
        <v/>
      </c>
      <c r="AB21" s="116" t="str">
        <f t="shared" si="5"/>
        <v/>
      </c>
      <c r="AC21" s="116" t="str">
        <f t="shared" si="5"/>
        <v/>
      </c>
      <c r="AD21" s="116" t="str">
        <f t="shared" si="5"/>
        <v/>
      </c>
      <c r="AE21" s="116" t="str">
        <f t="shared" si="5"/>
        <v/>
      </c>
      <c r="AF21" s="116" t="str">
        <f t="shared" si="5"/>
        <v/>
      </c>
      <c r="AG21" s="116" t="str">
        <f t="shared" si="5"/>
        <v/>
      </c>
      <c r="AH21" s="116" t="str">
        <f t="shared" si="5"/>
        <v/>
      </c>
      <c r="AI21" s="116" t="str">
        <f t="shared" si="5"/>
        <v/>
      </c>
      <c r="AJ21" s="116" t="str">
        <f t="shared" si="5"/>
        <v/>
      </c>
      <c r="AK21" s="116" t="str">
        <f t="shared" si="5"/>
        <v/>
      </c>
      <c r="AL21" s="116" t="str">
        <f t="shared" si="5"/>
        <v/>
      </c>
      <c r="AM21" s="116" t="str">
        <f t="shared" si="5"/>
        <v/>
      </c>
      <c r="AN21" s="116" t="str">
        <f t="shared" si="5"/>
        <v/>
      </c>
      <c r="AO21" s="116" t="str">
        <f t="shared" si="5"/>
        <v/>
      </c>
      <c r="AP21" s="116" t="str">
        <f t="shared" si="5"/>
        <v/>
      </c>
      <c r="AQ21" s="116" t="str">
        <f t="shared" si="5"/>
        <v/>
      </c>
      <c r="AR21" s="116" t="str">
        <f t="shared" si="5"/>
        <v/>
      </c>
      <c r="AS21" s="116" t="str">
        <f t="shared" si="5"/>
        <v/>
      </c>
      <c r="AT21" s="116" t="str">
        <f t="shared" si="5"/>
        <v/>
      </c>
      <c r="AU21" s="116" t="str">
        <f t="shared" ref="AU21:BL21" si="6">+AU13</f>
        <v/>
      </c>
      <c r="AV21" s="116" t="str">
        <f t="shared" si="6"/>
        <v/>
      </c>
      <c r="AW21" s="116" t="str">
        <f t="shared" si="6"/>
        <v/>
      </c>
      <c r="AX21" s="116" t="str">
        <f t="shared" si="6"/>
        <v/>
      </c>
      <c r="AY21" s="116" t="str">
        <f t="shared" si="6"/>
        <v/>
      </c>
      <c r="AZ21" s="116" t="str">
        <f t="shared" si="6"/>
        <v/>
      </c>
      <c r="BA21" s="116" t="str">
        <f t="shared" si="6"/>
        <v/>
      </c>
      <c r="BB21" s="116" t="str">
        <f t="shared" si="6"/>
        <v/>
      </c>
      <c r="BC21" s="116" t="str">
        <f t="shared" si="6"/>
        <v/>
      </c>
      <c r="BD21" s="116" t="str">
        <f t="shared" si="6"/>
        <v/>
      </c>
      <c r="BE21" s="116" t="str">
        <f t="shared" si="6"/>
        <v/>
      </c>
      <c r="BF21" s="116" t="str">
        <f t="shared" si="6"/>
        <v/>
      </c>
      <c r="BG21" s="116" t="str">
        <f t="shared" si="6"/>
        <v/>
      </c>
      <c r="BH21" s="116" t="str">
        <f t="shared" si="6"/>
        <v/>
      </c>
      <c r="BI21" s="116" t="str">
        <f t="shared" si="6"/>
        <v/>
      </c>
      <c r="BJ21" s="116" t="str">
        <f t="shared" si="6"/>
        <v/>
      </c>
      <c r="BK21" s="116" t="str">
        <f t="shared" si="6"/>
        <v/>
      </c>
      <c r="BL21" s="116" t="str">
        <f t="shared" si="6"/>
        <v/>
      </c>
      <c r="BM21" s="70"/>
      <c r="BN21" s="70"/>
    </row>
    <row r="22" spans="1:66" s="71" customFormat="1" x14ac:dyDescent="0.25">
      <c r="A22" s="152" t="s">
        <v>5</v>
      </c>
      <c r="B22" s="154" t="s">
        <v>6</v>
      </c>
      <c r="C22" s="119" t="s">
        <v>7</v>
      </c>
      <c r="D22" s="61">
        <f>SUM(E22:BN22)</f>
        <v>0</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row>
    <row r="23" spans="1:66" s="71" customFormat="1" x14ac:dyDescent="0.25">
      <c r="A23" s="153"/>
      <c r="B23" s="154"/>
      <c r="C23" s="119" t="s">
        <v>8</v>
      </c>
      <c r="D23" s="61">
        <f t="shared" ref="D23:D47" si="7">SUM(E23:BN23)</f>
        <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row>
    <row r="24" spans="1:66" s="71" customFormat="1" ht="30" x14ac:dyDescent="0.25">
      <c r="A24" s="153"/>
      <c r="B24" s="9" t="s">
        <v>9</v>
      </c>
      <c r="C24" s="119"/>
      <c r="D24" s="61">
        <f t="shared" si="7"/>
        <v>0</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row>
    <row r="25" spans="1:66" s="71" customFormat="1" ht="30" x14ac:dyDescent="0.25">
      <c r="A25" s="153"/>
      <c r="B25" s="9" t="s">
        <v>10</v>
      </c>
      <c r="C25" s="120"/>
      <c r="D25" s="61">
        <f t="shared" si="7"/>
        <v>0</v>
      </c>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row>
    <row r="26" spans="1:66" s="71" customFormat="1" ht="30" x14ac:dyDescent="0.25">
      <c r="A26" s="153"/>
      <c r="B26" s="154" t="s">
        <v>11</v>
      </c>
      <c r="C26" s="121" t="s">
        <v>12</v>
      </c>
      <c r="D26" s="61">
        <f t="shared" si="7"/>
        <v>0</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row>
    <row r="27" spans="1:66" s="71" customFormat="1" ht="30" x14ac:dyDescent="0.25">
      <c r="A27" s="153"/>
      <c r="B27" s="154"/>
      <c r="C27" s="121" t="s">
        <v>13</v>
      </c>
      <c r="D27" s="61">
        <f t="shared" si="7"/>
        <v>0</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row>
    <row r="28" spans="1:66" s="71" customFormat="1" ht="30" x14ac:dyDescent="0.25">
      <c r="A28" s="153"/>
      <c r="B28" s="154"/>
      <c r="C28" s="121" t="s">
        <v>14</v>
      </c>
      <c r="D28" s="61">
        <f t="shared" si="7"/>
        <v>0</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row>
    <row r="29" spans="1:66" s="71" customFormat="1" ht="30" x14ac:dyDescent="0.25">
      <c r="A29" s="153"/>
      <c r="B29" s="154"/>
      <c r="C29" s="121" t="s">
        <v>15</v>
      </c>
      <c r="D29" s="61">
        <f t="shared" si="7"/>
        <v>0</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row>
    <row r="30" spans="1:66" s="71" customFormat="1" x14ac:dyDescent="0.25">
      <c r="A30" s="153"/>
      <c r="B30" s="154"/>
      <c r="C30" s="122" t="s">
        <v>16</v>
      </c>
      <c r="D30" s="61">
        <f t="shared" si="7"/>
        <v>0</v>
      </c>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row>
    <row r="31" spans="1:66" s="71" customFormat="1" x14ac:dyDescent="0.25">
      <c r="A31" s="153"/>
      <c r="B31" s="155" t="s">
        <v>17</v>
      </c>
      <c r="C31" s="122" t="s">
        <v>18</v>
      </c>
      <c r="D31" s="61">
        <f t="shared" si="7"/>
        <v>0</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row>
    <row r="32" spans="1:66" s="71" customFormat="1" x14ac:dyDescent="0.25">
      <c r="A32" s="153"/>
      <c r="B32" s="155"/>
      <c r="C32" s="122" t="s">
        <v>19</v>
      </c>
      <c r="D32" s="61">
        <f t="shared" si="7"/>
        <v>0</v>
      </c>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row>
    <row r="33" spans="1:66" s="71" customFormat="1" x14ac:dyDescent="0.25">
      <c r="A33" s="153"/>
      <c r="B33" s="155"/>
      <c r="C33" s="122" t="s">
        <v>20</v>
      </c>
      <c r="D33" s="61">
        <f t="shared" si="7"/>
        <v>0</v>
      </c>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row>
    <row r="34" spans="1:66" s="71" customFormat="1" x14ac:dyDescent="0.25">
      <c r="A34" s="153"/>
      <c r="B34" s="2" t="s">
        <v>21</v>
      </c>
      <c r="C34" s="120"/>
      <c r="D34" s="61">
        <f t="shared" si="7"/>
        <v>0</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row>
    <row r="35" spans="1:66" s="71" customFormat="1" x14ac:dyDescent="0.25">
      <c r="A35" s="153"/>
      <c r="B35" s="2" t="s">
        <v>22</v>
      </c>
      <c r="C35" s="120"/>
      <c r="D35" s="61">
        <f t="shared" si="7"/>
        <v>0</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row>
    <row r="36" spans="1:66" s="71" customFormat="1" x14ac:dyDescent="0.25">
      <c r="A36" s="153"/>
      <c r="B36" s="2" t="s">
        <v>23</v>
      </c>
      <c r="C36" s="123"/>
      <c r="D36" s="61">
        <f t="shared" si="7"/>
        <v>0</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row>
    <row r="37" spans="1:66" s="71" customFormat="1" x14ac:dyDescent="0.25">
      <c r="A37" s="153"/>
      <c r="B37" s="2" t="s">
        <v>24</v>
      </c>
      <c r="C37" s="122"/>
      <c r="D37" s="61">
        <f t="shared" si="7"/>
        <v>0</v>
      </c>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row>
    <row r="38" spans="1:66" s="71" customFormat="1" x14ac:dyDescent="0.25">
      <c r="A38" s="153"/>
      <c r="B38" s="2" t="s">
        <v>25</v>
      </c>
      <c r="C38" s="122"/>
      <c r="D38" s="61">
        <f t="shared" si="7"/>
        <v>0</v>
      </c>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row>
    <row r="39" spans="1:66" s="71" customFormat="1" x14ac:dyDescent="0.25">
      <c r="A39" s="153"/>
      <c r="B39" s="155" t="s">
        <v>26</v>
      </c>
      <c r="C39" s="122" t="s">
        <v>27</v>
      </c>
      <c r="D39" s="61">
        <f t="shared" si="7"/>
        <v>0</v>
      </c>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row>
    <row r="40" spans="1:66" s="71" customFormat="1" x14ac:dyDescent="0.25">
      <c r="A40" s="153"/>
      <c r="B40" s="155"/>
      <c r="C40" s="122" t="s">
        <v>28</v>
      </c>
      <c r="D40" s="61">
        <f t="shared" si="7"/>
        <v>0</v>
      </c>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row>
    <row r="41" spans="1:66" s="71" customFormat="1" x14ac:dyDescent="0.25">
      <c r="A41" s="153"/>
      <c r="B41" s="155"/>
      <c r="C41" s="122" t="s">
        <v>29</v>
      </c>
      <c r="D41" s="61">
        <f t="shared" si="7"/>
        <v>0</v>
      </c>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row>
    <row r="42" spans="1:66" s="71" customFormat="1" ht="30" x14ac:dyDescent="0.25">
      <c r="A42" s="153"/>
      <c r="B42" s="155" t="s">
        <v>30</v>
      </c>
      <c r="C42" s="121" t="s">
        <v>31</v>
      </c>
      <c r="D42" s="61">
        <f t="shared" si="7"/>
        <v>0</v>
      </c>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row>
    <row r="43" spans="1:66" s="71" customFormat="1" x14ac:dyDescent="0.25">
      <c r="A43" s="153"/>
      <c r="B43" s="155"/>
      <c r="C43" s="122" t="s">
        <v>32</v>
      </c>
      <c r="D43" s="61">
        <f t="shared" si="7"/>
        <v>0</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row>
    <row r="44" spans="1:66" s="71" customFormat="1" x14ac:dyDescent="0.25">
      <c r="A44" s="153"/>
      <c r="B44" s="155"/>
      <c r="C44" s="122" t="s">
        <v>102</v>
      </c>
      <c r="D44" s="61">
        <f t="shared" si="7"/>
        <v>0</v>
      </c>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row>
    <row r="45" spans="1:66" s="71" customFormat="1" x14ac:dyDescent="0.25">
      <c r="A45" s="153"/>
      <c r="B45" s="155"/>
      <c r="C45" s="124" t="s">
        <v>34</v>
      </c>
      <c r="D45" s="61">
        <f t="shared" si="7"/>
        <v>0</v>
      </c>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row>
    <row r="46" spans="1:66" s="71" customFormat="1" x14ac:dyDescent="0.25">
      <c r="A46" s="153"/>
      <c r="B46" s="155"/>
      <c r="C46" s="122" t="s">
        <v>29</v>
      </c>
      <c r="D46" s="61">
        <f t="shared" si="7"/>
        <v>0</v>
      </c>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row>
    <row r="47" spans="1:66" s="71" customFormat="1" x14ac:dyDescent="0.25">
      <c r="A47" s="153"/>
      <c r="B47" s="2" t="s">
        <v>35</v>
      </c>
      <c r="C47" s="122"/>
      <c r="D47" s="61">
        <f t="shared" si="7"/>
        <v>0</v>
      </c>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row>
    <row r="48" spans="1:66" x14ac:dyDescent="0.25">
      <c r="A48" s="13"/>
      <c r="B48" s="38" t="s">
        <v>36</v>
      </c>
      <c r="C48" s="125"/>
      <c r="D48" s="5">
        <f t="shared" ref="D48:AI48" si="8">+SUM(D22:D47)</f>
        <v>0</v>
      </c>
      <c r="E48" s="5">
        <f t="shared" si="8"/>
        <v>0</v>
      </c>
      <c r="F48" s="5">
        <f t="shared" si="8"/>
        <v>0</v>
      </c>
      <c r="G48" s="5">
        <f t="shared" si="8"/>
        <v>0</v>
      </c>
      <c r="H48" s="5">
        <f t="shared" si="8"/>
        <v>0</v>
      </c>
      <c r="I48" s="5">
        <f t="shared" si="8"/>
        <v>0</v>
      </c>
      <c r="J48" s="5">
        <f t="shared" si="8"/>
        <v>0</v>
      </c>
      <c r="K48" s="5">
        <f t="shared" si="8"/>
        <v>0</v>
      </c>
      <c r="L48" s="5">
        <f t="shared" si="8"/>
        <v>0</v>
      </c>
      <c r="M48" s="5">
        <f t="shared" si="8"/>
        <v>0</v>
      </c>
      <c r="N48" s="5">
        <f t="shared" si="8"/>
        <v>0</v>
      </c>
      <c r="O48" s="5">
        <f t="shared" si="8"/>
        <v>0</v>
      </c>
      <c r="P48" s="5">
        <f t="shared" si="8"/>
        <v>0</v>
      </c>
      <c r="Q48" s="5">
        <f t="shared" si="8"/>
        <v>0</v>
      </c>
      <c r="R48" s="5">
        <f t="shared" si="8"/>
        <v>0</v>
      </c>
      <c r="S48" s="5">
        <f t="shared" si="8"/>
        <v>0</v>
      </c>
      <c r="T48" s="5">
        <f t="shared" si="8"/>
        <v>0</v>
      </c>
      <c r="U48" s="5">
        <f t="shared" si="8"/>
        <v>0</v>
      </c>
      <c r="V48" s="5">
        <f t="shared" si="8"/>
        <v>0</v>
      </c>
      <c r="W48" s="5">
        <f t="shared" si="8"/>
        <v>0</v>
      </c>
      <c r="X48" s="5">
        <f t="shared" si="8"/>
        <v>0</v>
      </c>
      <c r="Y48" s="5">
        <f t="shared" si="8"/>
        <v>0</v>
      </c>
      <c r="Z48" s="5">
        <f t="shared" si="8"/>
        <v>0</v>
      </c>
      <c r="AA48" s="5">
        <f t="shared" si="8"/>
        <v>0</v>
      </c>
      <c r="AB48" s="5">
        <f t="shared" si="8"/>
        <v>0</v>
      </c>
      <c r="AC48" s="5">
        <f t="shared" si="8"/>
        <v>0</v>
      </c>
      <c r="AD48" s="5">
        <f t="shared" si="8"/>
        <v>0</v>
      </c>
      <c r="AE48" s="5">
        <f t="shared" si="8"/>
        <v>0</v>
      </c>
      <c r="AF48" s="5">
        <f t="shared" si="8"/>
        <v>0</v>
      </c>
      <c r="AG48" s="5">
        <f t="shared" si="8"/>
        <v>0</v>
      </c>
      <c r="AH48" s="5">
        <f t="shared" si="8"/>
        <v>0</v>
      </c>
      <c r="AI48" s="5">
        <f t="shared" si="8"/>
        <v>0</v>
      </c>
      <c r="AJ48" s="5">
        <f t="shared" ref="AJ48:BL48" si="9">+SUM(AJ22:AJ47)</f>
        <v>0</v>
      </c>
      <c r="AK48" s="5">
        <f t="shared" si="9"/>
        <v>0</v>
      </c>
      <c r="AL48" s="5">
        <f t="shared" si="9"/>
        <v>0</v>
      </c>
      <c r="AM48" s="5">
        <f t="shared" si="9"/>
        <v>0</v>
      </c>
      <c r="AN48" s="5">
        <f t="shared" si="9"/>
        <v>0</v>
      </c>
      <c r="AO48" s="5">
        <f t="shared" si="9"/>
        <v>0</v>
      </c>
      <c r="AP48" s="5">
        <f t="shared" si="9"/>
        <v>0</v>
      </c>
      <c r="AQ48" s="5">
        <f t="shared" si="9"/>
        <v>0</v>
      </c>
      <c r="AR48" s="5">
        <f t="shared" si="9"/>
        <v>0</v>
      </c>
      <c r="AS48" s="5">
        <f t="shared" si="9"/>
        <v>0</v>
      </c>
      <c r="AT48" s="5">
        <f t="shared" si="9"/>
        <v>0</v>
      </c>
      <c r="AU48" s="5">
        <f t="shared" si="9"/>
        <v>0</v>
      </c>
      <c r="AV48" s="5">
        <f t="shared" si="9"/>
        <v>0</v>
      </c>
      <c r="AW48" s="5">
        <f t="shared" si="9"/>
        <v>0</v>
      </c>
      <c r="AX48" s="5">
        <f t="shared" si="9"/>
        <v>0</v>
      </c>
      <c r="AY48" s="5">
        <f t="shared" si="9"/>
        <v>0</v>
      </c>
      <c r="AZ48" s="5">
        <f t="shared" si="9"/>
        <v>0</v>
      </c>
      <c r="BA48" s="5">
        <f t="shared" si="9"/>
        <v>0</v>
      </c>
      <c r="BB48" s="5">
        <f t="shared" si="9"/>
        <v>0</v>
      </c>
      <c r="BC48" s="5">
        <f t="shared" si="9"/>
        <v>0</v>
      </c>
      <c r="BD48" s="5">
        <f t="shared" si="9"/>
        <v>0</v>
      </c>
      <c r="BE48" s="5">
        <f t="shared" si="9"/>
        <v>0</v>
      </c>
      <c r="BF48" s="5">
        <f t="shared" si="9"/>
        <v>0</v>
      </c>
      <c r="BG48" s="5">
        <f t="shared" si="9"/>
        <v>0</v>
      </c>
      <c r="BH48" s="5">
        <f t="shared" si="9"/>
        <v>0</v>
      </c>
      <c r="BI48" s="5">
        <f t="shared" si="9"/>
        <v>0</v>
      </c>
      <c r="BJ48" s="5">
        <f t="shared" si="9"/>
        <v>0</v>
      </c>
      <c r="BK48" s="5">
        <f t="shared" si="9"/>
        <v>0</v>
      </c>
      <c r="BL48" s="5">
        <f t="shared" si="9"/>
        <v>0</v>
      </c>
      <c r="BM48" s="73"/>
      <c r="BN48" s="73"/>
    </row>
    <row r="49" spans="1:66" x14ac:dyDescent="0.25">
      <c r="A49" s="13"/>
      <c r="B49" s="14"/>
      <c r="C49" s="15"/>
      <c r="D49" s="15"/>
      <c r="E49" s="51"/>
      <c r="F49" s="51"/>
      <c r="G49" s="51"/>
      <c r="H49" s="51"/>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74"/>
      <c r="BN49" s="74"/>
    </row>
    <row r="50" spans="1:66" x14ac:dyDescent="0.25">
      <c r="A50" s="1"/>
      <c r="B50" s="39" t="s">
        <v>72</v>
      </c>
      <c r="C50" s="58"/>
      <c r="D50" s="53">
        <f>+SUM(E50:XFD50)</f>
        <v>0</v>
      </c>
      <c r="E50" s="53">
        <f>+E19-E48</f>
        <v>0</v>
      </c>
      <c r="F50" s="53">
        <f>+F19-F48</f>
        <v>0</v>
      </c>
      <c r="G50" s="53">
        <f>+G19-G48</f>
        <v>0</v>
      </c>
      <c r="H50" s="53">
        <f>+H19-H48</f>
        <v>0</v>
      </c>
      <c r="I50" s="53">
        <f>+I19-I48</f>
        <v>0</v>
      </c>
      <c r="J50" s="53">
        <f t="shared" ref="J50:AM50" si="10">+J19-J48</f>
        <v>0</v>
      </c>
      <c r="K50" s="53">
        <f t="shared" si="10"/>
        <v>0</v>
      </c>
      <c r="L50" s="53">
        <f t="shared" si="10"/>
        <v>0</v>
      </c>
      <c r="M50" s="53">
        <f t="shared" si="10"/>
        <v>0</v>
      </c>
      <c r="N50" s="53">
        <f t="shared" si="10"/>
        <v>0</v>
      </c>
      <c r="O50" s="53">
        <f t="shared" si="10"/>
        <v>0</v>
      </c>
      <c r="P50" s="53">
        <f t="shared" si="10"/>
        <v>0</v>
      </c>
      <c r="Q50" s="53">
        <f t="shared" si="10"/>
        <v>0</v>
      </c>
      <c r="R50" s="53">
        <f t="shared" si="10"/>
        <v>0</v>
      </c>
      <c r="S50" s="53">
        <f t="shared" si="10"/>
        <v>0</v>
      </c>
      <c r="T50" s="53">
        <f t="shared" si="10"/>
        <v>0</v>
      </c>
      <c r="U50" s="53">
        <f t="shared" si="10"/>
        <v>0</v>
      </c>
      <c r="V50" s="53">
        <f t="shared" si="10"/>
        <v>0</v>
      </c>
      <c r="W50" s="53">
        <f t="shared" si="10"/>
        <v>0</v>
      </c>
      <c r="X50" s="53">
        <f t="shared" si="10"/>
        <v>0</v>
      </c>
      <c r="Y50" s="53">
        <f t="shared" si="10"/>
        <v>0</v>
      </c>
      <c r="Z50" s="53">
        <f t="shared" si="10"/>
        <v>0</v>
      </c>
      <c r="AA50" s="53">
        <f t="shared" si="10"/>
        <v>0</v>
      </c>
      <c r="AB50" s="53">
        <f t="shared" si="10"/>
        <v>0</v>
      </c>
      <c r="AC50" s="53">
        <f t="shared" si="10"/>
        <v>0</v>
      </c>
      <c r="AD50" s="53">
        <f t="shared" si="10"/>
        <v>0</v>
      </c>
      <c r="AE50" s="53">
        <f t="shared" si="10"/>
        <v>0</v>
      </c>
      <c r="AF50" s="53">
        <f t="shared" si="10"/>
        <v>0</v>
      </c>
      <c r="AG50" s="53">
        <f t="shared" si="10"/>
        <v>0</v>
      </c>
      <c r="AH50" s="53">
        <f t="shared" si="10"/>
        <v>0</v>
      </c>
      <c r="AI50" s="53">
        <f t="shared" si="10"/>
        <v>0</v>
      </c>
      <c r="AJ50" s="53">
        <f t="shared" si="10"/>
        <v>0</v>
      </c>
      <c r="AK50" s="53">
        <f t="shared" si="10"/>
        <v>0</v>
      </c>
      <c r="AL50" s="53">
        <f t="shared" si="10"/>
        <v>0</v>
      </c>
      <c r="AM50" s="53">
        <f t="shared" si="10"/>
        <v>0</v>
      </c>
      <c r="AN50" s="53">
        <f t="shared" ref="AN50:AT50" si="11">+AN19-AN48</f>
        <v>0</v>
      </c>
      <c r="AO50" s="53">
        <f t="shared" si="11"/>
        <v>0</v>
      </c>
      <c r="AP50" s="53">
        <f t="shared" si="11"/>
        <v>0</v>
      </c>
      <c r="AQ50" s="53">
        <f t="shared" si="11"/>
        <v>0</v>
      </c>
      <c r="AR50" s="53">
        <f t="shared" si="11"/>
        <v>0</v>
      </c>
      <c r="AS50" s="53">
        <f t="shared" si="11"/>
        <v>0</v>
      </c>
      <c r="AT50" s="53">
        <f t="shared" si="11"/>
        <v>0</v>
      </c>
      <c r="AU50" s="53">
        <f t="shared" ref="AU50:BL50" si="12">+AU19-AU48</f>
        <v>0</v>
      </c>
      <c r="AV50" s="53">
        <f t="shared" si="12"/>
        <v>0</v>
      </c>
      <c r="AW50" s="53">
        <f t="shared" si="12"/>
        <v>0</v>
      </c>
      <c r="AX50" s="53">
        <f t="shared" si="12"/>
        <v>0</v>
      </c>
      <c r="AY50" s="53">
        <f t="shared" si="12"/>
        <v>0</v>
      </c>
      <c r="AZ50" s="53">
        <f t="shared" si="12"/>
        <v>0</v>
      </c>
      <c r="BA50" s="53">
        <f t="shared" si="12"/>
        <v>0</v>
      </c>
      <c r="BB50" s="53">
        <f t="shared" si="12"/>
        <v>0</v>
      </c>
      <c r="BC50" s="53">
        <f t="shared" si="12"/>
        <v>0</v>
      </c>
      <c r="BD50" s="53">
        <f t="shared" si="12"/>
        <v>0</v>
      </c>
      <c r="BE50" s="53">
        <f t="shared" si="12"/>
        <v>0</v>
      </c>
      <c r="BF50" s="53">
        <f t="shared" si="12"/>
        <v>0</v>
      </c>
      <c r="BG50" s="53">
        <f t="shared" si="12"/>
        <v>0</v>
      </c>
      <c r="BH50" s="53">
        <f t="shared" si="12"/>
        <v>0</v>
      </c>
      <c r="BI50" s="53">
        <f t="shared" si="12"/>
        <v>0</v>
      </c>
      <c r="BJ50" s="53">
        <f t="shared" si="12"/>
        <v>0</v>
      </c>
      <c r="BK50" s="53">
        <f t="shared" si="12"/>
        <v>0</v>
      </c>
      <c r="BL50" s="54">
        <f t="shared" si="12"/>
        <v>0</v>
      </c>
      <c r="BM50" s="73"/>
      <c r="BN50" s="73"/>
    </row>
    <row r="52" spans="1:66" x14ac:dyDescent="0.25">
      <c r="B52" s="59" t="s">
        <v>46</v>
      </c>
      <c r="C52" s="60"/>
      <c r="D52" s="36"/>
      <c r="E52" s="53">
        <f>+E50</f>
        <v>0</v>
      </c>
      <c r="F52" s="53">
        <f>+IF(F13&lt;=$D$2,E52+F50,"")</f>
        <v>0</v>
      </c>
      <c r="G52" s="53">
        <f>+IF(G13&lt;=$D$2,F52+G50,"")</f>
        <v>0</v>
      </c>
      <c r="H52" s="53">
        <f>+IF(H13&lt;=$D$2,G52+H50,"")</f>
        <v>0</v>
      </c>
      <c r="I52" s="53">
        <f>+IF(I13&lt;=$D$2,H52+I50,"")</f>
        <v>0</v>
      </c>
      <c r="J52" s="53">
        <f t="shared" ref="J52:BL52" si="13">+IF(J13&lt;=$D$2,I52+J50,"")</f>
        <v>0</v>
      </c>
      <c r="K52" s="53">
        <f t="shared" si="13"/>
        <v>0</v>
      </c>
      <c r="L52" s="53">
        <f t="shared" si="13"/>
        <v>0</v>
      </c>
      <c r="M52" s="53">
        <f t="shared" si="13"/>
        <v>0</v>
      </c>
      <c r="N52" s="53">
        <f t="shared" si="13"/>
        <v>0</v>
      </c>
      <c r="O52" s="53">
        <f t="shared" si="13"/>
        <v>0</v>
      </c>
      <c r="P52" s="53">
        <f t="shared" si="13"/>
        <v>0</v>
      </c>
      <c r="Q52" s="53">
        <f t="shared" si="13"/>
        <v>0</v>
      </c>
      <c r="R52" s="53">
        <f t="shared" si="13"/>
        <v>0</v>
      </c>
      <c r="S52" s="53">
        <f t="shared" si="13"/>
        <v>0</v>
      </c>
      <c r="T52" s="53">
        <f t="shared" si="13"/>
        <v>0</v>
      </c>
      <c r="U52" s="53">
        <f t="shared" si="13"/>
        <v>0</v>
      </c>
      <c r="V52" s="53">
        <f t="shared" si="13"/>
        <v>0</v>
      </c>
      <c r="W52" s="53">
        <f t="shared" si="13"/>
        <v>0</v>
      </c>
      <c r="X52" s="53">
        <f t="shared" si="13"/>
        <v>0</v>
      </c>
      <c r="Y52" s="53">
        <f t="shared" si="13"/>
        <v>0</v>
      </c>
      <c r="Z52" s="53">
        <f t="shared" si="13"/>
        <v>0</v>
      </c>
      <c r="AA52" s="53">
        <f t="shared" si="13"/>
        <v>0</v>
      </c>
      <c r="AB52" s="53">
        <f t="shared" si="13"/>
        <v>0</v>
      </c>
      <c r="AC52" s="53">
        <f t="shared" si="13"/>
        <v>0</v>
      </c>
      <c r="AD52" s="53">
        <f t="shared" si="13"/>
        <v>0</v>
      </c>
      <c r="AE52" s="53">
        <f t="shared" si="13"/>
        <v>0</v>
      </c>
      <c r="AF52" s="53">
        <f t="shared" si="13"/>
        <v>0</v>
      </c>
      <c r="AG52" s="53">
        <f t="shared" si="13"/>
        <v>0</v>
      </c>
      <c r="AH52" s="53">
        <f t="shared" si="13"/>
        <v>0</v>
      </c>
      <c r="AI52" s="53">
        <f t="shared" si="13"/>
        <v>0</v>
      </c>
      <c r="AJ52" s="53">
        <f t="shared" si="13"/>
        <v>0</v>
      </c>
      <c r="AK52" s="53">
        <f t="shared" si="13"/>
        <v>0</v>
      </c>
      <c r="AL52" s="53">
        <f t="shared" si="13"/>
        <v>0</v>
      </c>
      <c r="AM52" s="53">
        <f t="shared" si="13"/>
        <v>0</v>
      </c>
      <c r="AN52" s="53">
        <f t="shared" si="13"/>
        <v>0</v>
      </c>
      <c r="AO52" s="53">
        <f t="shared" si="13"/>
        <v>0</v>
      </c>
      <c r="AP52" s="53">
        <f t="shared" si="13"/>
        <v>0</v>
      </c>
      <c r="AQ52" s="53">
        <f t="shared" si="13"/>
        <v>0</v>
      </c>
      <c r="AR52" s="53">
        <f t="shared" si="13"/>
        <v>0</v>
      </c>
      <c r="AS52" s="53">
        <f t="shared" si="13"/>
        <v>0</v>
      </c>
      <c r="AT52" s="53">
        <f t="shared" si="13"/>
        <v>0</v>
      </c>
      <c r="AU52" s="53">
        <f t="shared" si="13"/>
        <v>0</v>
      </c>
      <c r="AV52" s="53">
        <f t="shared" si="13"/>
        <v>0</v>
      </c>
      <c r="AW52" s="53">
        <f t="shared" si="13"/>
        <v>0</v>
      </c>
      <c r="AX52" s="53">
        <f t="shared" si="13"/>
        <v>0</v>
      </c>
      <c r="AY52" s="53">
        <f t="shared" si="13"/>
        <v>0</v>
      </c>
      <c r="AZ52" s="53">
        <f t="shared" si="13"/>
        <v>0</v>
      </c>
      <c r="BA52" s="53">
        <f t="shared" si="13"/>
        <v>0</v>
      </c>
      <c r="BB52" s="53">
        <f t="shared" si="13"/>
        <v>0</v>
      </c>
      <c r="BC52" s="53">
        <f t="shared" si="13"/>
        <v>0</v>
      </c>
      <c r="BD52" s="53">
        <f t="shared" si="13"/>
        <v>0</v>
      </c>
      <c r="BE52" s="53">
        <f t="shared" si="13"/>
        <v>0</v>
      </c>
      <c r="BF52" s="53">
        <f t="shared" si="13"/>
        <v>0</v>
      </c>
      <c r="BG52" s="53">
        <f t="shared" si="13"/>
        <v>0</v>
      </c>
      <c r="BH52" s="53">
        <f t="shared" si="13"/>
        <v>0</v>
      </c>
      <c r="BI52" s="53">
        <f t="shared" si="13"/>
        <v>0</v>
      </c>
      <c r="BJ52" s="53">
        <f t="shared" si="13"/>
        <v>0</v>
      </c>
      <c r="BK52" s="53">
        <f t="shared" si="13"/>
        <v>0</v>
      </c>
      <c r="BL52" s="54">
        <f t="shared" si="13"/>
        <v>0</v>
      </c>
    </row>
    <row r="54" spans="1:66" hidden="1" x14ac:dyDescent="0.25">
      <c r="A54" s="21"/>
      <c r="B54" s="21"/>
      <c r="C54" s="21"/>
      <c r="D54" s="32" t="s">
        <v>58</v>
      </c>
      <c r="E54" s="41" t="str">
        <f>+IFERROR((E14+E15)/#REF!,"")</f>
        <v/>
      </c>
      <c r="F54" s="41" t="str">
        <f t="shared" ref="F54:BL54" si="14">+IFERROR((F14+F15)/F10,"")</f>
        <v/>
      </c>
      <c r="G54" s="41" t="str">
        <f t="shared" si="14"/>
        <v/>
      </c>
      <c r="H54" s="41" t="str">
        <f t="shared" si="14"/>
        <v/>
      </c>
      <c r="I54" s="41" t="str">
        <f t="shared" si="14"/>
        <v/>
      </c>
      <c r="J54" s="41" t="str">
        <f t="shared" si="14"/>
        <v/>
      </c>
      <c r="K54" s="41" t="str">
        <f t="shared" si="14"/>
        <v/>
      </c>
      <c r="L54" s="41" t="str">
        <f t="shared" si="14"/>
        <v/>
      </c>
      <c r="M54" s="41" t="str">
        <f t="shared" si="14"/>
        <v/>
      </c>
      <c r="N54" s="41" t="str">
        <f t="shared" si="14"/>
        <v/>
      </c>
      <c r="O54" s="41" t="str">
        <f t="shared" si="14"/>
        <v/>
      </c>
      <c r="P54" s="41" t="str">
        <f t="shared" si="14"/>
        <v/>
      </c>
      <c r="Q54" s="41" t="str">
        <f t="shared" si="14"/>
        <v/>
      </c>
      <c r="R54" s="41" t="str">
        <f t="shared" si="14"/>
        <v/>
      </c>
      <c r="S54" s="41" t="str">
        <f t="shared" si="14"/>
        <v/>
      </c>
      <c r="T54" s="41" t="str">
        <f t="shared" si="14"/>
        <v/>
      </c>
      <c r="U54" s="41" t="str">
        <f t="shared" si="14"/>
        <v/>
      </c>
      <c r="V54" s="41" t="str">
        <f t="shared" si="14"/>
        <v/>
      </c>
      <c r="W54" s="41" t="str">
        <f t="shared" si="14"/>
        <v/>
      </c>
      <c r="X54" s="41" t="str">
        <f t="shared" si="14"/>
        <v/>
      </c>
      <c r="Y54" s="41" t="str">
        <f t="shared" si="14"/>
        <v/>
      </c>
      <c r="Z54" s="41" t="str">
        <f t="shared" si="14"/>
        <v/>
      </c>
      <c r="AA54" s="41" t="str">
        <f t="shared" si="14"/>
        <v/>
      </c>
      <c r="AB54" s="41" t="str">
        <f t="shared" si="14"/>
        <v/>
      </c>
      <c r="AC54" s="41" t="str">
        <f t="shared" si="14"/>
        <v/>
      </c>
      <c r="AD54" s="41" t="str">
        <f t="shared" si="14"/>
        <v/>
      </c>
      <c r="AE54" s="41" t="str">
        <f t="shared" si="14"/>
        <v/>
      </c>
      <c r="AF54" s="41" t="str">
        <f t="shared" si="14"/>
        <v/>
      </c>
      <c r="AG54" s="41" t="str">
        <f t="shared" si="14"/>
        <v/>
      </c>
      <c r="AH54" s="41" t="str">
        <f t="shared" si="14"/>
        <v/>
      </c>
      <c r="AI54" s="41" t="str">
        <f t="shared" si="14"/>
        <v/>
      </c>
      <c r="AJ54" s="41" t="str">
        <f t="shared" si="14"/>
        <v/>
      </c>
      <c r="AK54" s="41" t="str">
        <f t="shared" si="14"/>
        <v/>
      </c>
      <c r="AL54" s="41" t="str">
        <f t="shared" si="14"/>
        <v/>
      </c>
      <c r="AM54" s="41" t="str">
        <f t="shared" si="14"/>
        <v/>
      </c>
      <c r="AN54" s="41" t="str">
        <f t="shared" si="14"/>
        <v/>
      </c>
      <c r="AO54" s="41" t="str">
        <f t="shared" si="14"/>
        <v/>
      </c>
      <c r="AP54" s="41" t="str">
        <f t="shared" si="14"/>
        <v/>
      </c>
      <c r="AQ54" s="41" t="str">
        <f t="shared" si="14"/>
        <v/>
      </c>
      <c r="AR54" s="41" t="str">
        <f t="shared" si="14"/>
        <v/>
      </c>
      <c r="AS54" s="41" t="str">
        <f t="shared" si="14"/>
        <v/>
      </c>
      <c r="AT54" s="41" t="str">
        <f t="shared" si="14"/>
        <v/>
      </c>
      <c r="AU54" s="41" t="str">
        <f t="shared" si="14"/>
        <v/>
      </c>
      <c r="AV54" s="41" t="str">
        <f t="shared" si="14"/>
        <v/>
      </c>
      <c r="AW54" s="41" t="str">
        <f t="shared" si="14"/>
        <v/>
      </c>
      <c r="AX54" s="41" t="str">
        <f t="shared" si="14"/>
        <v/>
      </c>
      <c r="AY54" s="41" t="str">
        <f t="shared" si="14"/>
        <v/>
      </c>
      <c r="AZ54" s="41" t="str">
        <f t="shared" si="14"/>
        <v/>
      </c>
      <c r="BA54" s="41" t="str">
        <f t="shared" si="14"/>
        <v/>
      </c>
      <c r="BB54" s="41" t="str">
        <f t="shared" si="14"/>
        <v/>
      </c>
      <c r="BC54" s="41" t="str">
        <f t="shared" si="14"/>
        <v/>
      </c>
      <c r="BD54" s="41" t="str">
        <f t="shared" si="14"/>
        <v/>
      </c>
      <c r="BE54" s="41" t="str">
        <f t="shared" si="14"/>
        <v/>
      </c>
      <c r="BF54" s="41" t="str">
        <f t="shared" si="14"/>
        <v/>
      </c>
      <c r="BG54" s="41" t="str">
        <f t="shared" si="14"/>
        <v/>
      </c>
      <c r="BH54" s="41" t="str">
        <f t="shared" si="14"/>
        <v/>
      </c>
      <c r="BI54" s="41" t="str">
        <f t="shared" si="14"/>
        <v/>
      </c>
      <c r="BJ54" s="41" t="str">
        <f t="shared" si="14"/>
        <v/>
      </c>
      <c r="BK54" s="41" t="str">
        <f t="shared" si="14"/>
        <v/>
      </c>
      <c r="BL54" s="41" t="str">
        <f t="shared" si="14"/>
        <v/>
      </c>
    </row>
    <row r="55" spans="1:66" hidden="1" x14ac:dyDescent="0.25">
      <c r="A55" s="21"/>
      <c r="B55" s="21"/>
      <c r="C55" s="21"/>
      <c r="D55" s="32" t="s">
        <v>59</v>
      </c>
      <c r="E55" s="41" t="str">
        <f>+IFERROR(E19/#REF!,"")</f>
        <v/>
      </c>
      <c r="F55" s="41" t="str">
        <f t="shared" ref="F55:BL55" si="15">+IFERROR(F19/F10,"")</f>
        <v/>
      </c>
      <c r="G55" s="41" t="str">
        <f t="shared" si="15"/>
        <v/>
      </c>
      <c r="H55" s="41" t="str">
        <f t="shared" si="15"/>
        <v/>
      </c>
      <c r="I55" s="41" t="str">
        <f t="shared" si="15"/>
        <v/>
      </c>
      <c r="J55" s="41" t="str">
        <f t="shared" si="15"/>
        <v/>
      </c>
      <c r="K55" s="41" t="str">
        <f t="shared" si="15"/>
        <v/>
      </c>
      <c r="L55" s="41" t="str">
        <f t="shared" si="15"/>
        <v/>
      </c>
      <c r="M55" s="41" t="str">
        <f t="shared" si="15"/>
        <v/>
      </c>
      <c r="N55" s="41" t="str">
        <f t="shared" si="15"/>
        <v/>
      </c>
      <c r="O55" s="41" t="str">
        <f t="shared" si="15"/>
        <v/>
      </c>
      <c r="P55" s="41" t="str">
        <f t="shared" si="15"/>
        <v/>
      </c>
      <c r="Q55" s="41" t="str">
        <f t="shared" si="15"/>
        <v/>
      </c>
      <c r="R55" s="41" t="str">
        <f t="shared" si="15"/>
        <v/>
      </c>
      <c r="S55" s="41" t="str">
        <f t="shared" si="15"/>
        <v/>
      </c>
      <c r="T55" s="41" t="str">
        <f t="shared" si="15"/>
        <v/>
      </c>
      <c r="U55" s="41" t="str">
        <f t="shared" si="15"/>
        <v/>
      </c>
      <c r="V55" s="41" t="str">
        <f t="shared" si="15"/>
        <v/>
      </c>
      <c r="W55" s="41" t="str">
        <f t="shared" si="15"/>
        <v/>
      </c>
      <c r="X55" s="41" t="str">
        <f t="shared" si="15"/>
        <v/>
      </c>
      <c r="Y55" s="41" t="str">
        <f t="shared" si="15"/>
        <v/>
      </c>
      <c r="Z55" s="41" t="str">
        <f t="shared" si="15"/>
        <v/>
      </c>
      <c r="AA55" s="41" t="str">
        <f t="shared" si="15"/>
        <v/>
      </c>
      <c r="AB55" s="41" t="str">
        <f t="shared" si="15"/>
        <v/>
      </c>
      <c r="AC55" s="41" t="str">
        <f t="shared" si="15"/>
        <v/>
      </c>
      <c r="AD55" s="41" t="str">
        <f t="shared" si="15"/>
        <v/>
      </c>
      <c r="AE55" s="41" t="str">
        <f t="shared" si="15"/>
        <v/>
      </c>
      <c r="AF55" s="41" t="str">
        <f t="shared" si="15"/>
        <v/>
      </c>
      <c r="AG55" s="41" t="str">
        <f t="shared" si="15"/>
        <v/>
      </c>
      <c r="AH55" s="41" t="str">
        <f t="shared" si="15"/>
        <v/>
      </c>
      <c r="AI55" s="41" t="str">
        <f t="shared" si="15"/>
        <v/>
      </c>
      <c r="AJ55" s="41" t="str">
        <f t="shared" si="15"/>
        <v/>
      </c>
      <c r="AK55" s="41" t="str">
        <f t="shared" si="15"/>
        <v/>
      </c>
      <c r="AL55" s="41" t="str">
        <f t="shared" si="15"/>
        <v/>
      </c>
      <c r="AM55" s="41" t="str">
        <f t="shared" si="15"/>
        <v/>
      </c>
      <c r="AN55" s="41" t="str">
        <f t="shared" si="15"/>
        <v/>
      </c>
      <c r="AO55" s="41" t="str">
        <f t="shared" si="15"/>
        <v/>
      </c>
      <c r="AP55" s="41" t="str">
        <f t="shared" si="15"/>
        <v/>
      </c>
      <c r="AQ55" s="41" t="str">
        <f t="shared" si="15"/>
        <v/>
      </c>
      <c r="AR55" s="41" t="str">
        <f t="shared" si="15"/>
        <v/>
      </c>
      <c r="AS55" s="41" t="str">
        <f t="shared" si="15"/>
        <v/>
      </c>
      <c r="AT55" s="41" t="str">
        <f t="shared" si="15"/>
        <v/>
      </c>
      <c r="AU55" s="41" t="str">
        <f t="shared" si="15"/>
        <v/>
      </c>
      <c r="AV55" s="41" t="str">
        <f t="shared" si="15"/>
        <v/>
      </c>
      <c r="AW55" s="41" t="str">
        <f t="shared" si="15"/>
        <v/>
      </c>
      <c r="AX55" s="41" t="str">
        <f t="shared" si="15"/>
        <v/>
      </c>
      <c r="AY55" s="41" t="str">
        <f t="shared" si="15"/>
        <v/>
      </c>
      <c r="AZ55" s="41" t="str">
        <f t="shared" si="15"/>
        <v/>
      </c>
      <c r="BA55" s="41" t="str">
        <f t="shared" si="15"/>
        <v/>
      </c>
      <c r="BB55" s="41" t="str">
        <f t="shared" si="15"/>
        <v/>
      </c>
      <c r="BC55" s="41" t="str">
        <f t="shared" si="15"/>
        <v/>
      </c>
      <c r="BD55" s="41" t="str">
        <f t="shared" si="15"/>
        <v/>
      </c>
      <c r="BE55" s="41" t="str">
        <f t="shared" si="15"/>
        <v/>
      </c>
      <c r="BF55" s="41" t="str">
        <f t="shared" si="15"/>
        <v/>
      </c>
      <c r="BG55" s="41" t="str">
        <f t="shared" si="15"/>
        <v/>
      </c>
      <c r="BH55" s="41" t="str">
        <f t="shared" si="15"/>
        <v/>
      </c>
      <c r="BI55" s="41" t="str">
        <f t="shared" si="15"/>
        <v/>
      </c>
      <c r="BJ55" s="41" t="str">
        <f t="shared" si="15"/>
        <v/>
      </c>
      <c r="BK55" s="41" t="str">
        <f t="shared" si="15"/>
        <v/>
      </c>
      <c r="BL55" s="41" t="str">
        <f t="shared" si="15"/>
        <v/>
      </c>
    </row>
    <row r="56" spans="1:66" hidden="1" x14ac:dyDescent="0.25">
      <c r="A56" s="21"/>
      <c r="B56" s="21"/>
      <c r="C56" s="21"/>
      <c r="D56" s="32" t="s">
        <v>64</v>
      </c>
      <c r="E56" s="41" t="str">
        <f>+IFERROR(E48/#REF!,"")</f>
        <v/>
      </c>
      <c r="F56" s="41" t="str">
        <f t="shared" ref="F56:BL56" si="16">+IFERROR(F48/F10,"")</f>
        <v/>
      </c>
      <c r="G56" s="41" t="str">
        <f t="shared" si="16"/>
        <v/>
      </c>
      <c r="H56" s="41" t="str">
        <f t="shared" si="16"/>
        <v/>
      </c>
      <c r="I56" s="41" t="str">
        <f t="shared" si="16"/>
        <v/>
      </c>
      <c r="J56" s="41" t="str">
        <f t="shared" si="16"/>
        <v/>
      </c>
      <c r="K56" s="41" t="str">
        <f t="shared" si="16"/>
        <v/>
      </c>
      <c r="L56" s="41" t="str">
        <f t="shared" si="16"/>
        <v/>
      </c>
      <c r="M56" s="41" t="str">
        <f t="shared" si="16"/>
        <v/>
      </c>
      <c r="N56" s="41" t="str">
        <f t="shared" si="16"/>
        <v/>
      </c>
      <c r="O56" s="41" t="str">
        <f t="shared" si="16"/>
        <v/>
      </c>
      <c r="P56" s="41" t="str">
        <f t="shared" si="16"/>
        <v/>
      </c>
      <c r="Q56" s="41" t="str">
        <f t="shared" si="16"/>
        <v/>
      </c>
      <c r="R56" s="41" t="str">
        <f t="shared" si="16"/>
        <v/>
      </c>
      <c r="S56" s="41" t="str">
        <f t="shared" si="16"/>
        <v/>
      </c>
      <c r="T56" s="41" t="str">
        <f t="shared" si="16"/>
        <v/>
      </c>
      <c r="U56" s="41" t="str">
        <f t="shared" si="16"/>
        <v/>
      </c>
      <c r="V56" s="41" t="str">
        <f t="shared" si="16"/>
        <v/>
      </c>
      <c r="W56" s="41" t="str">
        <f t="shared" si="16"/>
        <v/>
      </c>
      <c r="X56" s="41" t="str">
        <f t="shared" si="16"/>
        <v/>
      </c>
      <c r="Y56" s="41" t="str">
        <f t="shared" si="16"/>
        <v/>
      </c>
      <c r="Z56" s="41" t="str">
        <f t="shared" si="16"/>
        <v/>
      </c>
      <c r="AA56" s="41" t="str">
        <f t="shared" si="16"/>
        <v/>
      </c>
      <c r="AB56" s="41" t="str">
        <f t="shared" si="16"/>
        <v/>
      </c>
      <c r="AC56" s="41" t="str">
        <f t="shared" si="16"/>
        <v/>
      </c>
      <c r="AD56" s="41" t="str">
        <f t="shared" si="16"/>
        <v/>
      </c>
      <c r="AE56" s="41" t="str">
        <f t="shared" si="16"/>
        <v/>
      </c>
      <c r="AF56" s="41" t="str">
        <f t="shared" si="16"/>
        <v/>
      </c>
      <c r="AG56" s="41" t="str">
        <f t="shared" si="16"/>
        <v/>
      </c>
      <c r="AH56" s="41" t="str">
        <f t="shared" si="16"/>
        <v/>
      </c>
      <c r="AI56" s="41" t="str">
        <f t="shared" si="16"/>
        <v/>
      </c>
      <c r="AJ56" s="41" t="str">
        <f t="shared" si="16"/>
        <v/>
      </c>
      <c r="AK56" s="41" t="str">
        <f t="shared" si="16"/>
        <v/>
      </c>
      <c r="AL56" s="41" t="str">
        <f t="shared" si="16"/>
        <v/>
      </c>
      <c r="AM56" s="41" t="str">
        <f t="shared" si="16"/>
        <v/>
      </c>
      <c r="AN56" s="41" t="str">
        <f t="shared" si="16"/>
        <v/>
      </c>
      <c r="AO56" s="41" t="str">
        <f t="shared" si="16"/>
        <v/>
      </c>
      <c r="AP56" s="41" t="str">
        <f t="shared" si="16"/>
        <v/>
      </c>
      <c r="AQ56" s="41" t="str">
        <f t="shared" si="16"/>
        <v/>
      </c>
      <c r="AR56" s="41" t="str">
        <f t="shared" si="16"/>
        <v/>
      </c>
      <c r="AS56" s="41" t="str">
        <f t="shared" si="16"/>
        <v/>
      </c>
      <c r="AT56" s="41" t="str">
        <f t="shared" si="16"/>
        <v/>
      </c>
      <c r="AU56" s="41" t="str">
        <f t="shared" si="16"/>
        <v/>
      </c>
      <c r="AV56" s="41" t="str">
        <f t="shared" si="16"/>
        <v/>
      </c>
      <c r="AW56" s="41" t="str">
        <f t="shared" si="16"/>
        <v/>
      </c>
      <c r="AX56" s="41" t="str">
        <f t="shared" si="16"/>
        <v/>
      </c>
      <c r="AY56" s="41" t="str">
        <f t="shared" si="16"/>
        <v/>
      </c>
      <c r="AZ56" s="41" t="str">
        <f t="shared" si="16"/>
        <v/>
      </c>
      <c r="BA56" s="41" t="str">
        <f t="shared" si="16"/>
        <v/>
      </c>
      <c r="BB56" s="41" t="str">
        <f t="shared" si="16"/>
        <v/>
      </c>
      <c r="BC56" s="41" t="str">
        <f t="shared" si="16"/>
        <v/>
      </c>
      <c r="BD56" s="41" t="str">
        <f t="shared" si="16"/>
        <v/>
      </c>
      <c r="BE56" s="41" t="str">
        <f t="shared" si="16"/>
        <v/>
      </c>
      <c r="BF56" s="41" t="str">
        <f t="shared" si="16"/>
        <v/>
      </c>
      <c r="BG56" s="41" t="str">
        <f t="shared" si="16"/>
        <v/>
      </c>
      <c r="BH56" s="41" t="str">
        <f t="shared" si="16"/>
        <v/>
      </c>
      <c r="BI56" s="41" t="str">
        <f t="shared" si="16"/>
        <v/>
      </c>
      <c r="BJ56" s="41" t="str">
        <f t="shared" si="16"/>
        <v/>
      </c>
      <c r="BK56" s="41" t="str">
        <f t="shared" si="16"/>
        <v/>
      </c>
      <c r="BL56" s="41" t="str">
        <f t="shared" si="16"/>
        <v/>
      </c>
    </row>
  </sheetData>
  <sheetProtection algorithmName="SHA-512" hashValue="/KKXhbyF5j+9swMVrUPqnm5ZZyBhGwfMRQIPKqIyZMCeO71t/GnzGxaIO1ukO6LLu3RBMGL8CAmk1WKr6BHkNg==" saltValue="iFuGZmXbeLvPUE7r2Tgolw==" spinCount="100000" sheet="1" objects="1" scenarios="1"/>
  <mergeCells count="18">
    <mergeCell ref="B10:C10"/>
    <mergeCell ref="B2:C2"/>
    <mergeCell ref="B4:C4"/>
    <mergeCell ref="B5:C5"/>
    <mergeCell ref="B6:C6"/>
    <mergeCell ref="B7:C7"/>
    <mergeCell ref="A14:A19"/>
    <mergeCell ref="B14:C14"/>
    <mergeCell ref="B15:C15"/>
    <mergeCell ref="B16:C16"/>
    <mergeCell ref="B17:C17"/>
    <mergeCell ref="B18:C18"/>
    <mergeCell ref="A22:A47"/>
    <mergeCell ref="B22:B23"/>
    <mergeCell ref="B26:B30"/>
    <mergeCell ref="B31:B33"/>
    <mergeCell ref="B39:B41"/>
    <mergeCell ref="B42:B46"/>
  </mergeCells>
  <conditionalFormatting sqref="E52:BL52">
    <cfRule type="cellIs" dxfId="10" priority="1" operator="lessThan">
      <formula>0</formula>
    </cfRule>
  </conditionalFormatting>
  <pageMargins left="0.7" right="0.7" top="0.75" bottom="0.75" header="0.3" footer="0.3"/>
  <pageSetup paperSize="9" orientation="portrait" horizontalDpi="0" verticalDpi="0" r:id="rId1"/>
  <ignoredErrors>
    <ignoredError sqref="I52"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61"/>
  <sheetViews>
    <sheetView showGridLines="0" zoomScaleNormal="100" workbookViewId="0">
      <pane xSplit="4" ySplit="11" topLeftCell="E44" activePane="bottomRight" state="frozen"/>
      <selection pane="topRight" activeCell="E1" sqref="E1"/>
      <selection pane="bottomLeft" activeCell="A12" sqref="A12"/>
      <selection pane="bottomRight" activeCell="E12" sqref="E12"/>
    </sheetView>
  </sheetViews>
  <sheetFormatPr baseColWidth="10" defaultRowHeight="15" x14ac:dyDescent="0.25"/>
  <cols>
    <col min="1" max="1" width="3.7109375" customWidth="1"/>
    <col min="2" max="2" width="18" customWidth="1"/>
    <col min="3" max="3" width="32.42578125" customWidth="1"/>
    <col min="4" max="4" width="17.5703125" customWidth="1"/>
    <col min="5" max="64" width="20.42578125" customWidth="1"/>
    <col min="65" max="16384" width="11.42578125" style="63"/>
  </cols>
  <sheetData>
    <row r="1" spans="1:64" ht="4.5" customHeight="1" x14ac:dyDescent="0.25"/>
    <row r="2" spans="1:64" ht="15.75" x14ac:dyDescent="0.25">
      <c r="B2" s="163" t="s">
        <v>48</v>
      </c>
      <c r="C2" s="163"/>
      <c r="D2" s="30" t="str">
        <f>IF('FLUJO REAL'!D2="","",'FLUJO REAL'!D2)</f>
        <v/>
      </c>
      <c r="F2" s="29"/>
      <c r="G2" s="108" t="s">
        <v>97</v>
      </c>
    </row>
    <row r="3" spans="1:64" ht="4.5" customHeight="1" x14ac:dyDescent="0.25">
      <c r="B3" s="46"/>
      <c r="C3" s="46"/>
      <c r="D3" s="24"/>
    </row>
    <row r="4" spans="1:64" s="64" customFormat="1" ht="15.75" x14ac:dyDescent="0.25">
      <c r="A4" s="22"/>
      <c r="B4" s="166" t="s">
        <v>37</v>
      </c>
      <c r="C4" s="166"/>
      <c r="D4" s="30" t="str">
        <f>IF('FLUJO REAL'!D4="","", 'FLUJO REAL'!D4)</f>
        <v/>
      </c>
      <c r="E4" s="22"/>
      <c r="F4" s="107" t="s">
        <v>99</v>
      </c>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row>
    <row r="5" spans="1:64" s="64" customFormat="1" x14ac:dyDescent="0.25">
      <c r="A5" s="22"/>
      <c r="B5" s="166" t="s">
        <v>38</v>
      </c>
      <c r="C5" s="166"/>
      <c r="D5" s="30" t="str">
        <f>IF('FLUJO REAL'!D5="","",'FLUJO REAL'!D5)</f>
        <v/>
      </c>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row>
    <row r="6" spans="1:64" s="64" customFormat="1" x14ac:dyDescent="0.25">
      <c r="A6" s="22"/>
      <c r="B6" s="166" t="s">
        <v>39</v>
      </c>
      <c r="C6" s="166"/>
      <c r="D6" s="30" t="str">
        <f>IF('FLUJO REAL'!D6="","",'FLUJO REAL'!D6)</f>
        <v/>
      </c>
      <c r="E6" s="25"/>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row>
    <row r="7" spans="1:64" s="64" customFormat="1" x14ac:dyDescent="0.25">
      <c r="A7" s="22"/>
      <c r="B7" s="166" t="s">
        <v>40</v>
      </c>
      <c r="C7" s="166"/>
      <c r="D7" s="30" t="str">
        <f>IF('FLUJO REAL'!D7="","",'FLUJO REAL'!D7)</f>
        <v/>
      </c>
      <c r="E7" s="25"/>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row>
    <row r="8" spans="1:64" ht="7.5" customHeight="1" x14ac:dyDescent="0.25">
      <c r="F8" s="17"/>
    </row>
    <row r="9" spans="1:64" s="65" customFormat="1" hidden="1" x14ac:dyDescent="0.25">
      <c r="A9" s="42"/>
      <c r="B9" s="42"/>
      <c r="C9" s="42"/>
      <c r="D9" s="42"/>
      <c r="E9" s="42" t="e">
        <f>+VLOOKUP(MONTH(D2),INSUMOS!$A$2:$B$13,2,FALSE)</f>
        <v>#VALUE!</v>
      </c>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row>
    <row r="10" spans="1:64" s="65" customFormat="1" hidden="1" x14ac:dyDescent="0.25">
      <c r="A10" s="42"/>
      <c r="B10" s="42"/>
      <c r="C10" s="42"/>
      <c r="D10" s="42"/>
      <c r="E10" s="42" t="str">
        <f>+IFERROR(VLOOKUP(MONTH(E11),INSUMOS!$A$2:$B$13,2,FALSE),"")</f>
        <v/>
      </c>
      <c r="F10" s="42" t="str">
        <f>+IFERROR(VLOOKUP(MONTH(F11),INSUMOS!$A$2:$B$13,2,FALSE),"")</f>
        <v/>
      </c>
      <c r="G10" s="42" t="str">
        <f>+IFERROR(VLOOKUP(MONTH(G11),INSUMOS!$A$2:$B$13,2,FALSE),"")</f>
        <v/>
      </c>
      <c r="H10" s="42" t="str">
        <f>+IFERROR(VLOOKUP(MONTH(H11),INSUMOS!$A$2:$B$13,2,FALSE),"")</f>
        <v/>
      </c>
      <c r="I10" s="42" t="str">
        <f>+IFERROR(VLOOKUP(MONTH(I11),INSUMOS!$A$2:$B$13,2,FALSE),"")</f>
        <v/>
      </c>
      <c r="J10" s="42" t="str">
        <f>+IFERROR(VLOOKUP(MONTH(J11),INSUMOS!$A$2:$B$13,2,FALSE),"")</f>
        <v/>
      </c>
      <c r="K10" s="42" t="str">
        <f>+IFERROR(VLOOKUP(MONTH(K11),INSUMOS!$A$2:$B$13,2,FALSE),"")</f>
        <v/>
      </c>
      <c r="L10" s="42" t="str">
        <f>+IFERROR(VLOOKUP(MONTH(L11),INSUMOS!$A$2:$B$13,2,FALSE),"")</f>
        <v/>
      </c>
      <c r="M10" s="42" t="str">
        <f>+IFERROR(VLOOKUP(MONTH(M11),INSUMOS!$A$2:$B$13,2,FALSE),"")</f>
        <v/>
      </c>
      <c r="N10" s="42" t="str">
        <f>+IFERROR(VLOOKUP(MONTH(N11),INSUMOS!$A$2:$B$13,2,FALSE),"")</f>
        <v/>
      </c>
      <c r="O10" s="42" t="str">
        <f>+IFERROR(VLOOKUP(MONTH(O11),INSUMOS!$A$2:$B$13,2,FALSE),"")</f>
        <v/>
      </c>
      <c r="P10" s="42" t="str">
        <f>+IFERROR(VLOOKUP(MONTH(P11),INSUMOS!$A$2:$B$13,2,FALSE),"")</f>
        <v/>
      </c>
      <c r="Q10" s="42" t="str">
        <f>+IFERROR(VLOOKUP(MONTH(Q11),INSUMOS!$A$2:$B$13,2,FALSE),"")</f>
        <v/>
      </c>
      <c r="R10" s="42" t="str">
        <f>+IFERROR(VLOOKUP(MONTH(R11),INSUMOS!$A$2:$B$13,2,FALSE),"")</f>
        <v/>
      </c>
      <c r="S10" s="42" t="str">
        <f>+IFERROR(VLOOKUP(MONTH(S11),INSUMOS!$A$2:$B$13,2,FALSE),"")</f>
        <v/>
      </c>
      <c r="T10" s="42" t="str">
        <f>+IFERROR(VLOOKUP(MONTH(T11),INSUMOS!$A$2:$B$13,2,FALSE),"")</f>
        <v/>
      </c>
      <c r="U10" s="42" t="str">
        <f>+IFERROR(VLOOKUP(MONTH(U11),INSUMOS!$A$2:$B$13,2,FALSE),"")</f>
        <v/>
      </c>
      <c r="V10" s="42" t="str">
        <f>+IFERROR(VLOOKUP(MONTH(V11),INSUMOS!$A$2:$B$13,2,FALSE),"")</f>
        <v/>
      </c>
      <c r="W10" s="42" t="str">
        <f>+IFERROR(VLOOKUP(MONTH(W11),INSUMOS!$A$2:$B$13,2,FALSE),"")</f>
        <v/>
      </c>
      <c r="X10" s="42" t="str">
        <f>+IFERROR(VLOOKUP(MONTH(X11),INSUMOS!$A$2:$B$13,2,FALSE),"")</f>
        <v/>
      </c>
      <c r="Y10" s="42" t="str">
        <f>+IFERROR(VLOOKUP(MONTH(Y11),INSUMOS!$A$2:$B$13,2,FALSE),"")</f>
        <v/>
      </c>
      <c r="Z10" s="42" t="str">
        <f>+IFERROR(VLOOKUP(MONTH(Z11),INSUMOS!$A$2:$B$13,2,FALSE),"")</f>
        <v/>
      </c>
      <c r="AA10" s="42" t="str">
        <f>+IFERROR(VLOOKUP(MONTH(AA11),INSUMOS!$A$2:$B$13,2,FALSE),"")</f>
        <v/>
      </c>
      <c r="AB10" s="42" t="str">
        <f>+IFERROR(VLOOKUP(MONTH(AB11),INSUMOS!$A$2:$B$13,2,FALSE),"")</f>
        <v/>
      </c>
      <c r="AC10" s="42" t="str">
        <f>+IFERROR(VLOOKUP(MONTH(AC11),INSUMOS!$A$2:$B$13,2,FALSE),"")</f>
        <v/>
      </c>
      <c r="AD10" s="42" t="str">
        <f>+IFERROR(VLOOKUP(MONTH(AD11),INSUMOS!$A$2:$B$13,2,FALSE),"")</f>
        <v/>
      </c>
      <c r="AE10" s="42" t="str">
        <f>+IFERROR(VLOOKUP(MONTH(AE11),INSUMOS!$A$2:$B$13,2,FALSE),"")</f>
        <v/>
      </c>
      <c r="AF10" s="42" t="str">
        <f>+IFERROR(VLOOKUP(MONTH(AF11),INSUMOS!$A$2:$B$13,2,FALSE),"")</f>
        <v/>
      </c>
      <c r="AG10" s="42" t="str">
        <f>+IFERROR(VLOOKUP(MONTH(AG11),INSUMOS!$A$2:$B$13,2,FALSE),"")</f>
        <v/>
      </c>
      <c r="AH10" s="42" t="str">
        <f>+IFERROR(VLOOKUP(MONTH(AH11),INSUMOS!$A$2:$B$13,2,FALSE),"")</f>
        <v/>
      </c>
      <c r="AI10" s="42" t="str">
        <f>+IFERROR(VLOOKUP(MONTH(AI11),INSUMOS!$A$2:$B$13,2,FALSE),"")</f>
        <v/>
      </c>
      <c r="AJ10" s="42" t="str">
        <f>+IFERROR(VLOOKUP(MONTH(AJ11),INSUMOS!$A$2:$B$13,2,FALSE),"")</f>
        <v/>
      </c>
      <c r="AK10" s="42" t="str">
        <f>+IFERROR(VLOOKUP(MONTH(AK11),INSUMOS!$A$2:$B$13,2,FALSE),"")</f>
        <v/>
      </c>
      <c r="AL10" s="42" t="str">
        <f>+IFERROR(VLOOKUP(MONTH(AL11),INSUMOS!$A$2:$B$13,2,FALSE),"")</f>
        <v/>
      </c>
      <c r="AM10" s="42" t="str">
        <f>+IFERROR(VLOOKUP(MONTH(AM11),INSUMOS!$A$2:$B$13,2,FALSE),"")</f>
        <v/>
      </c>
      <c r="AN10" s="42" t="str">
        <f>+IFERROR(VLOOKUP(MONTH(AN11),INSUMOS!$A$2:$B$13,2,FALSE),"")</f>
        <v/>
      </c>
      <c r="AO10" s="42" t="str">
        <f>+IFERROR(VLOOKUP(MONTH(AO11),INSUMOS!$A$2:$B$13,2,FALSE),"")</f>
        <v/>
      </c>
      <c r="AP10" s="42" t="str">
        <f>+IFERROR(VLOOKUP(MONTH(AP11),INSUMOS!$A$2:$B$13,2,FALSE),"")</f>
        <v/>
      </c>
      <c r="AQ10" s="42" t="str">
        <f>+IFERROR(VLOOKUP(MONTH(AQ11),INSUMOS!$A$2:$B$13,2,FALSE),"")</f>
        <v/>
      </c>
      <c r="AR10" s="42" t="str">
        <f>+IFERROR(VLOOKUP(MONTH(AR11),INSUMOS!$A$2:$B$13,2,FALSE),"")</f>
        <v/>
      </c>
      <c r="AS10" s="42" t="str">
        <f>+IFERROR(VLOOKUP(MONTH(AS11),INSUMOS!$A$2:$B$13,2,FALSE),"")</f>
        <v/>
      </c>
      <c r="AT10" s="42" t="str">
        <f>+IFERROR(VLOOKUP(MONTH(AT11),INSUMOS!$A$2:$B$13,2,FALSE),"")</f>
        <v/>
      </c>
      <c r="AU10" s="42" t="str">
        <f>+IFERROR(VLOOKUP(MONTH(AU11),INSUMOS!$A$2:$B$13,2,FALSE),"")</f>
        <v/>
      </c>
      <c r="AV10" s="42" t="str">
        <f>+IFERROR(VLOOKUP(MONTH(AV11),INSUMOS!$A$2:$B$13,2,FALSE),"")</f>
        <v/>
      </c>
      <c r="AW10" s="42" t="str">
        <f>+IFERROR(VLOOKUP(MONTH(AW11),INSUMOS!$A$2:$B$13,2,FALSE),"")</f>
        <v/>
      </c>
      <c r="AX10" s="42" t="str">
        <f>+IFERROR(VLOOKUP(MONTH(AX11),INSUMOS!$A$2:$B$13,2,FALSE),"")</f>
        <v/>
      </c>
      <c r="AY10" s="42" t="str">
        <f>+IFERROR(VLOOKUP(MONTH(AY11),INSUMOS!$A$2:$B$13,2,FALSE),"")</f>
        <v/>
      </c>
      <c r="AZ10" s="42" t="str">
        <f>+IFERROR(VLOOKUP(MONTH(AZ11),INSUMOS!$A$2:$B$13,2,FALSE),"")</f>
        <v/>
      </c>
      <c r="BA10" s="42" t="str">
        <f>+IFERROR(VLOOKUP(MONTH(BA11),INSUMOS!$A$2:$B$13,2,FALSE),"")</f>
        <v/>
      </c>
      <c r="BB10" s="42" t="str">
        <f>+IFERROR(VLOOKUP(MONTH(BB11),INSUMOS!$A$2:$B$13,2,FALSE),"")</f>
        <v/>
      </c>
      <c r="BC10" s="42" t="str">
        <f>+IFERROR(VLOOKUP(MONTH(BC11),INSUMOS!$A$2:$B$13,2,FALSE),"")</f>
        <v/>
      </c>
      <c r="BD10" s="42" t="str">
        <f>+IFERROR(VLOOKUP(MONTH(BD11),INSUMOS!$A$2:$B$13,2,FALSE),"")</f>
        <v/>
      </c>
      <c r="BE10" s="42" t="str">
        <f>+IFERROR(VLOOKUP(MONTH(BE11),INSUMOS!$A$2:$B$13,2,FALSE),"")</f>
        <v/>
      </c>
      <c r="BF10" s="42" t="str">
        <f>+IFERROR(VLOOKUP(MONTH(BF11),INSUMOS!$A$2:$B$13,2,FALSE),"")</f>
        <v/>
      </c>
      <c r="BG10" s="42" t="str">
        <f>+IFERROR(VLOOKUP(MONTH(BG11),INSUMOS!$A$2:$B$13,2,FALSE),"")</f>
        <v/>
      </c>
      <c r="BH10" s="42" t="str">
        <f>+IFERROR(VLOOKUP(MONTH(BH11),INSUMOS!$A$2:$B$13,2,FALSE),"")</f>
        <v/>
      </c>
      <c r="BI10" s="42" t="str">
        <f>+IFERROR(VLOOKUP(MONTH(BI11),INSUMOS!$A$2:$B$13,2,FALSE),"")</f>
        <v/>
      </c>
      <c r="BJ10" s="42" t="str">
        <f>+IFERROR(VLOOKUP(MONTH(BJ11),INSUMOS!$A$2:$B$13,2,FALSE),"")</f>
        <v/>
      </c>
      <c r="BK10" s="42" t="str">
        <f>+IFERROR(VLOOKUP(MONTH(BK11),INSUMOS!$A$2:$B$13,2,FALSE),"")</f>
        <v/>
      </c>
      <c r="BL10" s="42" t="str">
        <f>+IFERROR(VLOOKUP(MONTH(BL11),INSUMOS!$A$2:$B$13,2,FALSE),"")</f>
        <v/>
      </c>
    </row>
    <row r="11" spans="1:64" x14ac:dyDescent="0.25">
      <c r="A11" s="1"/>
      <c r="B11" s="1"/>
      <c r="C11" s="1"/>
      <c r="D11" s="27" t="s">
        <v>44</v>
      </c>
      <c r="E11" s="69" t="str">
        <f>+IFERROR(IF($D$6&gt;$D$2,$D$6,EDATE(D2,1)),"")</f>
        <v/>
      </c>
      <c r="F11" s="69" t="str">
        <f>+IFERROR(IF(EDATE(E11,1)&lt;=$D$7,EDATE(E11,1),""),"")</f>
        <v/>
      </c>
      <c r="G11" s="69" t="str">
        <f t="shared" ref="G11:BL11" si="0">+IFERROR(IF(EDATE(F11,1)&lt;=$D$7,EDATE(F11,1),""),"")</f>
        <v/>
      </c>
      <c r="H11" s="69" t="str">
        <f t="shared" si="0"/>
        <v/>
      </c>
      <c r="I11" s="69" t="str">
        <f t="shared" si="0"/>
        <v/>
      </c>
      <c r="J11" s="69" t="str">
        <f t="shared" si="0"/>
        <v/>
      </c>
      <c r="K11" s="69" t="str">
        <f t="shared" si="0"/>
        <v/>
      </c>
      <c r="L11" s="69" t="str">
        <f t="shared" si="0"/>
        <v/>
      </c>
      <c r="M11" s="69" t="str">
        <f t="shared" si="0"/>
        <v/>
      </c>
      <c r="N11" s="69" t="str">
        <f t="shared" si="0"/>
        <v/>
      </c>
      <c r="O11" s="69" t="str">
        <f t="shared" si="0"/>
        <v/>
      </c>
      <c r="P11" s="69" t="str">
        <f t="shared" si="0"/>
        <v/>
      </c>
      <c r="Q11" s="69" t="str">
        <f t="shared" si="0"/>
        <v/>
      </c>
      <c r="R11" s="69" t="str">
        <f t="shared" si="0"/>
        <v/>
      </c>
      <c r="S11" s="69" t="str">
        <f t="shared" si="0"/>
        <v/>
      </c>
      <c r="T11" s="69" t="str">
        <f t="shared" si="0"/>
        <v/>
      </c>
      <c r="U11" s="69" t="str">
        <f t="shared" si="0"/>
        <v/>
      </c>
      <c r="V11" s="69" t="str">
        <f t="shared" si="0"/>
        <v/>
      </c>
      <c r="W11" s="69" t="str">
        <f t="shared" si="0"/>
        <v/>
      </c>
      <c r="X11" s="69" t="str">
        <f t="shared" si="0"/>
        <v/>
      </c>
      <c r="Y11" s="69" t="str">
        <f t="shared" si="0"/>
        <v/>
      </c>
      <c r="Z11" s="69" t="str">
        <f t="shared" si="0"/>
        <v/>
      </c>
      <c r="AA11" s="69" t="str">
        <f t="shared" si="0"/>
        <v/>
      </c>
      <c r="AB11" s="69" t="str">
        <f t="shared" si="0"/>
        <v/>
      </c>
      <c r="AC11" s="69" t="str">
        <f t="shared" si="0"/>
        <v/>
      </c>
      <c r="AD11" s="69" t="str">
        <f t="shared" si="0"/>
        <v/>
      </c>
      <c r="AE11" s="69" t="str">
        <f t="shared" si="0"/>
        <v/>
      </c>
      <c r="AF11" s="69" t="str">
        <f t="shared" si="0"/>
        <v/>
      </c>
      <c r="AG11" s="69" t="str">
        <f t="shared" si="0"/>
        <v/>
      </c>
      <c r="AH11" s="69" t="str">
        <f t="shared" si="0"/>
        <v/>
      </c>
      <c r="AI11" s="69" t="str">
        <f t="shared" si="0"/>
        <v/>
      </c>
      <c r="AJ11" s="69" t="str">
        <f t="shared" si="0"/>
        <v/>
      </c>
      <c r="AK11" s="69" t="str">
        <f t="shared" si="0"/>
        <v/>
      </c>
      <c r="AL11" s="69" t="str">
        <f t="shared" si="0"/>
        <v/>
      </c>
      <c r="AM11" s="69" t="str">
        <f t="shared" si="0"/>
        <v/>
      </c>
      <c r="AN11" s="69" t="str">
        <f t="shared" si="0"/>
        <v/>
      </c>
      <c r="AO11" s="69" t="str">
        <f t="shared" si="0"/>
        <v/>
      </c>
      <c r="AP11" s="69" t="str">
        <f t="shared" si="0"/>
        <v/>
      </c>
      <c r="AQ11" s="69" t="str">
        <f t="shared" si="0"/>
        <v/>
      </c>
      <c r="AR11" s="69" t="str">
        <f t="shared" si="0"/>
        <v/>
      </c>
      <c r="AS11" s="69" t="str">
        <f t="shared" si="0"/>
        <v/>
      </c>
      <c r="AT11" s="69" t="str">
        <f t="shared" si="0"/>
        <v/>
      </c>
      <c r="AU11" s="69" t="str">
        <f t="shared" si="0"/>
        <v/>
      </c>
      <c r="AV11" s="69" t="str">
        <f t="shared" si="0"/>
        <v/>
      </c>
      <c r="AW11" s="69" t="str">
        <f t="shared" si="0"/>
        <v/>
      </c>
      <c r="AX11" s="69" t="str">
        <f t="shared" si="0"/>
        <v/>
      </c>
      <c r="AY11" s="69" t="str">
        <f t="shared" si="0"/>
        <v/>
      </c>
      <c r="AZ11" s="69" t="str">
        <f t="shared" si="0"/>
        <v/>
      </c>
      <c r="BA11" s="69" t="str">
        <f t="shared" si="0"/>
        <v/>
      </c>
      <c r="BB11" s="69" t="str">
        <f t="shared" si="0"/>
        <v/>
      </c>
      <c r="BC11" s="69" t="str">
        <f t="shared" si="0"/>
        <v/>
      </c>
      <c r="BD11" s="69" t="str">
        <f t="shared" si="0"/>
        <v/>
      </c>
      <c r="BE11" s="69" t="str">
        <f t="shared" si="0"/>
        <v/>
      </c>
      <c r="BF11" s="69" t="str">
        <f t="shared" si="0"/>
        <v/>
      </c>
      <c r="BG11" s="69" t="str">
        <f t="shared" si="0"/>
        <v/>
      </c>
      <c r="BH11" s="69" t="str">
        <f t="shared" si="0"/>
        <v/>
      </c>
      <c r="BI11" s="69" t="str">
        <f t="shared" si="0"/>
        <v/>
      </c>
      <c r="BJ11" s="69" t="str">
        <f t="shared" si="0"/>
        <v/>
      </c>
      <c r="BK11" s="69" t="str">
        <f t="shared" si="0"/>
        <v/>
      </c>
      <c r="BL11" s="69" t="str">
        <f t="shared" si="0"/>
        <v/>
      </c>
    </row>
    <row r="12" spans="1:64" ht="15.75" x14ac:dyDescent="0.25">
      <c r="A12" s="156" t="s">
        <v>0</v>
      </c>
      <c r="B12" s="159" t="s">
        <v>1</v>
      </c>
      <c r="C12" s="160"/>
      <c r="D12" s="26">
        <f t="shared" ref="D12:D17" si="1">+SUM(E12:XFD12)</f>
        <v>0</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66"/>
    </row>
    <row r="13" spans="1:64" ht="15.75" x14ac:dyDescent="0.25">
      <c r="A13" s="157"/>
      <c r="B13" s="160" t="s">
        <v>2</v>
      </c>
      <c r="C13" s="161"/>
      <c r="D13" s="26">
        <f t="shared" si="1"/>
        <v>0</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66"/>
    </row>
    <row r="14" spans="1:64" ht="15.75" x14ac:dyDescent="0.25">
      <c r="A14" s="157"/>
      <c r="B14" s="160" t="s">
        <v>41</v>
      </c>
      <c r="C14" s="161"/>
      <c r="D14" s="26">
        <f t="shared" si="1"/>
        <v>0</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66"/>
    </row>
    <row r="15" spans="1:64" ht="15.75" x14ac:dyDescent="0.25">
      <c r="A15" s="157"/>
      <c r="B15" s="160" t="s">
        <v>3</v>
      </c>
      <c r="C15" s="161"/>
      <c r="D15" s="26">
        <f t="shared" si="1"/>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66"/>
    </row>
    <row r="16" spans="1:64" ht="15.75" x14ac:dyDescent="0.25">
      <c r="A16" s="157"/>
      <c r="B16" s="160" t="s">
        <v>42</v>
      </c>
      <c r="C16" s="161"/>
      <c r="D16" s="26">
        <f t="shared" si="1"/>
        <v>0</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66"/>
    </row>
    <row r="17" spans="1:64" x14ac:dyDescent="0.25">
      <c r="A17" s="158"/>
      <c r="B17" s="164" t="s">
        <v>4</v>
      </c>
      <c r="C17" s="165"/>
      <c r="D17" s="5">
        <f t="shared" si="1"/>
        <v>0</v>
      </c>
      <c r="E17" s="5">
        <f>SUM(E12:E16)</f>
        <v>0</v>
      </c>
      <c r="F17" s="5">
        <f t="shared" ref="F17:BL17" si="2">SUM(F12:F16)</f>
        <v>0</v>
      </c>
      <c r="G17" s="5">
        <f t="shared" si="2"/>
        <v>0</v>
      </c>
      <c r="H17" s="5">
        <f t="shared" si="2"/>
        <v>0</v>
      </c>
      <c r="I17" s="5">
        <f t="shared" si="2"/>
        <v>0</v>
      </c>
      <c r="J17" s="5">
        <f t="shared" si="2"/>
        <v>0</v>
      </c>
      <c r="K17" s="5">
        <f t="shared" si="2"/>
        <v>0</v>
      </c>
      <c r="L17" s="5">
        <f t="shared" si="2"/>
        <v>0</v>
      </c>
      <c r="M17" s="5">
        <f t="shared" si="2"/>
        <v>0</v>
      </c>
      <c r="N17" s="5">
        <f t="shared" si="2"/>
        <v>0</v>
      </c>
      <c r="O17" s="5">
        <f t="shared" si="2"/>
        <v>0</v>
      </c>
      <c r="P17" s="5">
        <f t="shared" si="2"/>
        <v>0</v>
      </c>
      <c r="Q17" s="5">
        <f t="shared" si="2"/>
        <v>0</v>
      </c>
      <c r="R17" s="5">
        <f t="shared" si="2"/>
        <v>0</v>
      </c>
      <c r="S17" s="5">
        <f t="shared" si="2"/>
        <v>0</v>
      </c>
      <c r="T17" s="5">
        <f t="shared" si="2"/>
        <v>0</v>
      </c>
      <c r="U17" s="5">
        <f t="shared" si="2"/>
        <v>0</v>
      </c>
      <c r="V17" s="5">
        <f t="shared" si="2"/>
        <v>0</v>
      </c>
      <c r="W17" s="5">
        <f t="shared" si="2"/>
        <v>0</v>
      </c>
      <c r="X17" s="5">
        <f t="shared" si="2"/>
        <v>0</v>
      </c>
      <c r="Y17" s="5">
        <f t="shared" si="2"/>
        <v>0</v>
      </c>
      <c r="Z17" s="5">
        <f t="shared" si="2"/>
        <v>0</v>
      </c>
      <c r="AA17" s="5">
        <f t="shared" si="2"/>
        <v>0</v>
      </c>
      <c r="AB17" s="5">
        <f t="shared" si="2"/>
        <v>0</v>
      </c>
      <c r="AC17" s="5">
        <f t="shared" si="2"/>
        <v>0</v>
      </c>
      <c r="AD17" s="5">
        <f t="shared" si="2"/>
        <v>0</v>
      </c>
      <c r="AE17" s="5">
        <f t="shared" si="2"/>
        <v>0</v>
      </c>
      <c r="AF17" s="5">
        <f t="shared" si="2"/>
        <v>0</v>
      </c>
      <c r="AG17" s="5">
        <f t="shared" si="2"/>
        <v>0</v>
      </c>
      <c r="AH17" s="5">
        <f t="shared" si="2"/>
        <v>0</v>
      </c>
      <c r="AI17" s="5">
        <f t="shared" si="2"/>
        <v>0</v>
      </c>
      <c r="AJ17" s="5">
        <f t="shared" si="2"/>
        <v>0</v>
      </c>
      <c r="AK17" s="5">
        <f t="shared" si="2"/>
        <v>0</v>
      </c>
      <c r="AL17" s="5">
        <f t="shared" si="2"/>
        <v>0</v>
      </c>
      <c r="AM17" s="5">
        <f t="shared" si="2"/>
        <v>0</v>
      </c>
      <c r="AN17" s="5">
        <f t="shared" si="2"/>
        <v>0</v>
      </c>
      <c r="AO17" s="5">
        <f t="shared" si="2"/>
        <v>0</v>
      </c>
      <c r="AP17" s="5">
        <f t="shared" si="2"/>
        <v>0</v>
      </c>
      <c r="AQ17" s="5">
        <f t="shared" si="2"/>
        <v>0</v>
      </c>
      <c r="AR17" s="5">
        <f t="shared" si="2"/>
        <v>0</v>
      </c>
      <c r="AS17" s="5">
        <f t="shared" si="2"/>
        <v>0</v>
      </c>
      <c r="AT17" s="5">
        <f t="shared" si="2"/>
        <v>0</v>
      </c>
      <c r="AU17" s="5">
        <f t="shared" si="2"/>
        <v>0</v>
      </c>
      <c r="AV17" s="5">
        <f t="shared" si="2"/>
        <v>0</v>
      </c>
      <c r="AW17" s="5">
        <f t="shared" si="2"/>
        <v>0</v>
      </c>
      <c r="AX17" s="5">
        <f t="shared" si="2"/>
        <v>0</v>
      </c>
      <c r="AY17" s="5">
        <f t="shared" si="2"/>
        <v>0</v>
      </c>
      <c r="AZ17" s="5">
        <f t="shared" si="2"/>
        <v>0</v>
      </c>
      <c r="BA17" s="5">
        <f t="shared" si="2"/>
        <v>0</v>
      </c>
      <c r="BB17" s="5">
        <f t="shared" si="2"/>
        <v>0</v>
      </c>
      <c r="BC17" s="5">
        <f t="shared" si="2"/>
        <v>0</v>
      </c>
      <c r="BD17" s="5">
        <f t="shared" si="2"/>
        <v>0</v>
      </c>
      <c r="BE17" s="5">
        <f t="shared" si="2"/>
        <v>0</v>
      </c>
      <c r="BF17" s="5">
        <f t="shared" si="2"/>
        <v>0</v>
      </c>
      <c r="BG17" s="5">
        <f t="shared" si="2"/>
        <v>0</v>
      </c>
      <c r="BH17" s="5">
        <f t="shared" si="2"/>
        <v>0</v>
      </c>
      <c r="BI17" s="5">
        <f t="shared" si="2"/>
        <v>0</v>
      </c>
      <c r="BJ17" s="5">
        <f t="shared" si="2"/>
        <v>0</v>
      </c>
      <c r="BK17" s="5">
        <f t="shared" si="2"/>
        <v>0</v>
      </c>
      <c r="BL17" s="5">
        <f t="shared" si="2"/>
        <v>0</v>
      </c>
    </row>
    <row r="18" spans="1:64" ht="6.75" customHeight="1" x14ac:dyDescent="0.25">
      <c r="A18" s="1"/>
      <c r="B18" s="19"/>
      <c r="C18" s="20"/>
      <c r="D18" s="20"/>
      <c r="E18" s="20"/>
      <c r="F18" s="20"/>
      <c r="G18" s="20"/>
      <c r="H18" s="20"/>
      <c r="I18" s="20"/>
      <c r="J18" s="20"/>
    </row>
    <row r="19" spans="1:64" x14ac:dyDescent="0.25">
      <c r="A19" s="1"/>
      <c r="B19" s="6"/>
      <c r="C19" s="7"/>
      <c r="D19" s="28" t="s">
        <v>44</v>
      </c>
      <c r="E19" s="69" t="str">
        <f>E11</f>
        <v/>
      </c>
      <c r="F19" s="69" t="str">
        <f t="shared" ref="F19:BL19" si="3">+F11</f>
        <v/>
      </c>
      <c r="G19" s="69" t="str">
        <f t="shared" si="3"/>
        <v/>
      </c>
      <c r="H19" s="69" t="str">
        <f t="shared" si="3"/>
        <v/>
      </c>
      <c r="I19" s="69" t="str">
        <f t="shared" si="3"/>
        <v/>
      </c>
      <c r="J19" s="69" t="str">
        <f t="shared" si="3"/>
        <v/>
      </c>
      <c r="K19" s="69" t="str">
        <f t="shared" si="3"/>
        <v/>
      </c>
      <c r="L19" s="69" t="str">
        <f t="shared" si="3"/>
        <v/>
      </c>
      <c r="M19" s="69" t="str">
        <f t="shared" si="3"/>
        <v/>
      </c>
      <c r="N19" s="69" t="str">
        <f t="shared" si="3"/>
        <v/>
      </c>
      <c r="O19" s="69" t="str">
        <f t="shared" si="3"/>
        <v/>
      </c>
      <c r="P19" s="69" t="str">
        <f t="shared" si="3"/>
        <v/>
      </c>
      <c r="Q19" s="69" t="str">
        <f t="shared" si="3"/>
        <v/>
      </c>
      <c r="R19" s="69" t="str">
        <f t="shared" si="3"/>
        <v/>
      </c>
      <c r="S19" s="69" t="str">
        <f t="shared" si="3"/>
        <v/>
      </c>
      <c r="T19" s="69" t="str">
        <f t="shared" si="3"/>
        <v/>
      </c>
      <c r="U19" s="69" t="str">
        <f t="shared" si="3"/>
        <v/>
      </c>
      <c r="V19" s="69" t="str">
        <f t="shared" si="3"/>
        <v/>
      </c>
      <c r="W19" s="69" t="str">
        <f t="shared" si="3"/>
        <v/>
      </c>
      <c r="X19" s="69" t="str">
        <f t="shared" si="3"/>
        <v/>
      </c>
      <c r="Y19" s="69" t="str">
        <f t="shared" si="3"/>
        <v/>
      </c>
      <c r="Z19" s="69" t="str">
        <f t="shared" si="3"/>
        <v/>
      </c>
      <c r="AA19" s="69" t="str">
        <f t="shared" si="3"/>
        <v/>
      </c>
      <c r="AB19" s="69" t="str">
        <f t="shared" si="3"/>
        <v/>
      </c>
      <c r="AC19" s="69" t="str">
        <f t="shared" si="3"/>
        <v/>
      </c>
      <c r="AD19" s="69" t="str">
        <f t="shared" si="3"/>
        <v/>
      </c>
      <c r="AE19" s="69" t="str">
        <f t="shared" si="3"/>
        <v/>
      </c>
      <c r="AF19" s="69" t="str">
        <f t="shared" si="3"/>
        <v/>
      </c>
      <c r="AG19" s="69" t="str">
        <f t="shared" si="3"/>
        <v/>
      </c>
      <c r="AH19" s="69" t="str">
        <f t="shared" si="3"/>
        <v/>
      </c>
      <c r="AI19" s="69" t="str">
        <f t="shared" si="3"/>
        <v/>
      </c>
      <c r="AJ19" s="69" t="str">
        <f t="shared" si="3"/>
        <v/>
      </c>
      <c r="AK19" s="69" t="str">
        <f t="shared" si="3"/>
        <v/>
      </c>
      <c r="AL19" s="69" t="str">
        <f t="shared" si="3"/>
        <v/>
      </c>
      <c r="AM19" s="69" t="str">
        <f t="shared" si="3"/>
        <v/>
      </c>
      <c r="AN19" s="69" t="str">
        <f t="shared" si="3"/>
        <v/>
      </c>
      <c r="AO19" s="69" t="str">
        <f t="shared" si="3"/>
        <v/>
      </c>
      <c r="AP19" s="69" t="str">
        <f t="shared" si="3"/>
        <v/>
      </c>
      <c r="AQ19" s="69" t="str">
        <f t="shared" si="3"/>
        <v/>
      </c>
      <c r="AR19" s="69" t="str">
        <f t="shared" si="3"/>
        <v/>
      </c>
      <c r="AS19" s="69" t="str">
        <f t="shared" si="3"/>
        <v/>
      </c>
      <c r="AT19" s="69" t="str">
        <f t="shared" si="3"/>
        <v/>
      </c>
      <c r="AU19" s="69" t="str">
        <f t="shared" si="3"/>
        <v/>
      </c>
      <c r="AV19" s="69" t="str">
        <f t="shared" si="3"/>
        <v/>
      </c>
      <c r="AW19" s="69" t="str">
        <f t="shared" si="3"/>
        <v/>
      </c>
      <c r="AX19" s="69" t="str">
        <f t="shared" si="3"/>
        <v/>
      </c>
      <c r="AY19" s="69" t="str">
        <f t="shared" si="3"/>
        <v/>
      </c>
      <c r="AZ19" s="69" t="str">
        <f t="shared" si="3"/>
        <v/>
      </c>
      <c r="BA19" s="69" t="str">
        <f t="shared" si="3"/>
        <v/>
      </c>
      <c r="BB19" s="69" t="str">
        <f t="shared" si="3"/>
        <v/>
      </c>
      <c r="BC19" s="69" t="str">
        <f t="shared" si="3"/>
        <v/>
      </c>
      <c r="BD19" s="69" t="str">
        <f t="shared" si="3"/>
        <v/>
      </c>
      <c r="BE19" s="69" t="str">
        <f t="shared" si="3"/>
        <v/>
      </c>
      <c r="BF19" s="69" t="str">
        <f t="shared" si="3"/>
        <v/>
      </c>
      <c r="BG19" s="69" t="str">
        <f t="shared" si="3"/>
        <v/>
      </c>
      <c r="BH19" s="69" t="str">
        <f t="shared" si="3"/>
        <v/>
      </c>
      <c r="BI19" s="69" t="str">
        <f t="shared" si="3"/>
        <v/>
      </c>
      <c r="BJ19" s="69" t="str">
        <f t="shared" si="3"/>
        <v/>
      </c>
      <c r="BK19" s="69" t="str">
        <f t="shared" si="3"/>
        <v/>
      </c>
      <c r="BL19" s="69" t="str">
        <f t="shared" si="3"/>
        <v/>
      </c>
    </row>
    <row r="20" spans="1:64" ht="15.75" x14ac:dyDescent="0.25">
      <c r="A20" s="152" t="s">
        <v>5</v>
      </c>
      <c r="B20" s="154" t="s">
        <v>6</v>
      </c>
      <c r="C20" s="8" t="s">
        <v>7</v>
      </c>
      <c r="D20" s="26">
        <f t="shared" ref="D20:D46" si="4">+SUM(E20:XFD20)</f>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8"/>
    </row>
    <row r="21" spans="1:64" ht="15.75" x14ac:dyDescent="0.25">
      <c r="A21" s="153"/>
      <c r="B21" s="154"/>
      <c r="C21" s="8" t="s">
        <v>8</v>
      </c>
      <c r="D21" s="26">
        <f t="shared" si="4"/>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8"/>
    </row>
    <row r="22" spans="1:64" ht="15.75" x14ac:dyDescent="0.25">
      <c r="A22" s="153"/>
      <c r="B22" s="44" t="s">
        <v>9</v>
      </c>
      <c r="C22" s="8"/>
      <c r="D22" s="26">
        <f t="shared" si="4"/>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8"/>
    </row>
    <row r="23" spans="1:64" ht="15.75" x14ac:dyDescent="0.25">
      <c r="A23" s="153"/>
      <c r="B23" s="44" t="s">
        <v>10</v>
      </c>
      <c r="C23" s="3"/>
      <c r="D23" s="26">
        <f t="shared" si="4"/>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8"/>
    </row>
    <row r="24" spans="1:64" ht="30" x14ac:dyDescent="0.25">
      <c r="A24" s="153"/>
      <c r="B24" s="154" t="s">
        <v>11</v>
      </c>
      <c r="C24" s="10" t="s">
        <v>12</v>
      </c>
      <c r="D24" s="26">
        <f t="shared" si="4"/>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8"/>
    </row>
    <row r="25" spans="1:64" ht="30" x14ac:dyDescent="0.25">
      <c r="A25" s="153"/>
      <c r="B25" s="154"/>
      <c r="C25" s="10" t="s">
        <v>13</v>
      </c>
      <c r="D25" s="26">
        <f t="shared" si="4"/>
        <v>0</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8"/>
    </row>
    <row r="26" spans="1:64" ht="30" x14ac:dyDescent="0.25">
      <c r="A26" s="153"/>
      <c r="B26" s="154"/>
      <c r="C26" s="10" t="s">
        <v>14</v>
      </c>
      <c r="D26" s="26">
        <f t="shared" si="4"/>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8"/>
    </row>
    <row r="27" spans="1:64" ht="30" x14ac:dyDescent="0.25">
      <c r="A27" s="153"/>
      <c r="B27" s="154"/>
      <c r="C27" s="10" t="s">
        <v>15</v>
      </c>
      <c r="D27" s="26">
        <f t="shared" si="4"/>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8"/>
    </row>
    <row r="28" spans="1:64" ht="15.75" x14ac:dyDescent="0.25">
      <c r="A28" s="153"/>
      <c r="B28" s="154"/>
      <c r="C28" s="11" t="s">
        <v>16</v>
      </c>
      <c r="D28" s="26">
        <f t="shared" si="4"/>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8"/>
    </row>
    <row r="29" spans="1:64" ht="15.75" x14ac:dyDescent="0.25">
      <c r="A29" s="153"/>
      <c r="B29" s="155" t="s">
        <v>17</v>
      </c>
      <c r="C29" s="11" t="s">
        <v>18</v>
      </c>
      <c r="D29" s="26">
        <f t="shared" si="4"/>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8"/>
    </row>
    <row r="30" spans="1:64" ht="15.75" x14ac:dyDescent="0.25">
      <c r="A30" s="153"/>
      <c r="B30" s="155"/>
      <c r="C30" s="11" t="s">
        <v>19</v>
      </c>
      <c r="D30" s="26">
        <f t="shared" si="4"/>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8"/>
    </row>
    <row r="31" spans="1:64" ht="15.75" x14ac:dyDescent="0.25">
      <c r="A31" s="153"/>
      <c r="B31" s="155"/>
      <c r="C31" s="11" t="s">
        <v>20</v>
      </c>
      <c r="D31" s="26">
        <f t="shared" si="4"/>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8"/>
    </row>
    <row r="32" spans="1:64" ht="15.75" x14ac:dyDescent="0.25">
      <c r="A32" s="153"/>
      <c r="B32" s="2" t="s">
        <v>21</v>
      </c>
      <c r="C32" s="3"/>
      <c r="D32" s="26">
        <f t="shared" si="4"/>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8"/>
    </row>
    <row r="33" spans="1:64" ht="15.75" x14ac:dyDescent="0.25">
      <c r="A33" s="153"/>
      <c r="B33" s="2" t="s">
        <v>22</v>
      </c>
      <c r="C33" s="3"/>
      <c r="D33" s="26">
        <f t="shared" si="4"/>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8"/>
    </row>
    <row r="34" spans="1:64" ht="15.75" x14ac:dyDescent="0.25">
      <c r="A34" s="153"/>
      <c r="B34" s="2" t="s">
        <v>23</v>
      </c>
      <c r="C34" s="2"/>
      <c r="D34" s="26">
        <f t="shared" si="4"/>
        <v>0</v>
      </c>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8"/>
    </row>
    <row r="35" spans="1:64" ht="15.75" x14ac:dyDescent="0.25">
      <c r="A35" s="153"/>
      <c r="B35" s="2" t="s">
        <v>24</v>
      </c>
      <c r="C35" s="11"/>
      <c r="D35" s="26">
        <f t="shared" si="4"/>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8"/>
    </row>
    <row r="36" spans="1:64" ht="15.75" x14ac:dyDescent="0.25">
      <c r="A36" s="153"/>
      <c r="B36" s="2" t="s">
        <v>25</v>
      </c>
      <c r="C36" s="11"/>
      <c r="D36" s="26">
        <f t="shared" si="4"/>
        <v>0</v>
      </c>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8"/>
    </row>
    <row r="37" spans="1:64" ht="15.75" x14ac:dyDescent="0.25">
      <c r="A37" s="153"/>
      <c r="B37" s="155" t="s">
        <v>26</v>
      </c>
      <c r="C37" s="11" t="s">
        <v>27</v>
      </c>
      <c r="D37" s="26">
        <f t="shared" si="4"/>
        <v>0</v>
      </c>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8"/>
    </row>
    <row r="38" spans="1:64" ht="15.75" x14ac:dyDescent="0.25">
      <c r="A38" s="153"/>
      <c r="B38" s="155"/>
      <c r="C38" s="11" t="s">
        <v>28</v>
      </c>
      <c r="D38" s="26">
        <f t="shared" si="4"/>
        <v>0</v>
      </c>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8"/>
    </row>
    <row r="39" spans="1:64" ht="15.75" x14ac:dyDescent="0.25">
      <c r="A39" s="153"/>
      <c r="B39" s="155"/>
      <c r="C39" s="11" t="s">
        <v>29</v>
      </c>
      <c r="D39" s="26">
        <f t="shared" si="4"/>
        <v>0</v>
      </c>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8"/>
    </row>
    <row r="40" spans="1:64" ht="30" x14ac:dyDescent="0.25">
      <c r="A40" s="153"/>
      <c r="B40" s="155" t="s">
        <v>30</v>
      </c>
      <c r="C40" s="10" t="s">
        <v>31</v>
      </c>
      <c r="D40" s="26">
        <f t="shared" si="4"/>
        <v>0</v>
      </c>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8"/>
    </row>
    <row r="41" spans="1:64" ht="15.75" x14ac:dyDescent="0.25">
      <c r="A41" s="153"/>
      <c r="B41" s="155"/>
      <c r="C41" s="11" t="s">
        <v>32</v>
      </c>
      <c r="D41" s="26">
        <f t="shared" si="4"/>
        <v>0</v>
      </c>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8"/>
    </row>
    <row r="42" spans="1:64" ht="15.75" x14ac:dyDescent="0.25">
      <c r="A42" s="153"/>
      <c r="B42" s="155"/>
      <c r="C42" s="11" t="s">
        <v>102</v>
      </c>
      <c r="D42" s="26">
        <f t="shared" si="4"/>
        <v>0</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8"/>
    </row>
    <row r="43" spans="1:64" ht="15.75" x14ac:dyDescent="0.25">
      <c r="A43" s="153"/>
      <c r="B43" s="155"/>
      <c r="C43" s="45" t="s">
        <v>34</v>
      </c>
      <c r="D43" s="26">
        <f t="shared" si="4"/>
        <v>0</v>
      </c>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8"/>
    </row>
    <row r="44" spans="1:64" ht="15.75" x14ac:dyDescent="0.25">
      <c r="A44" s="153"/>
      <c r="B44" s="155"/>
      <c r="C44" s="11" t="s">
        <v>29</v>
      </c>
      <c r="D44" s="26">
        <f t="shared" si="4"/>
        <v>0</v>
      </c>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8"/>
    </row>
    <row r="45" spans="1:64" ht="15.75" x14ac:dyDescent="0.25">
      <c r="A45" s="153"/>
      <c r="B45" s="2" t="s">
        <v>35</v>
      </c>
      <c r="C45" s="11"/>
      <c r="D45" s="26">
        <f t="shared" si="4"/>
        <v>0</v>
      </c>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8"/>
    </row>
    <row r="46" spans="1:64" x14ac:dyDescent="0.25">
      <c r="A46" s="127"/>
      <c r="B46" s="38" t="s">
        <v>36</v>
      </c>
      <c r="C46" s="39"/>
      <c r="D46" s="5">
        <f t="shared" si="4"/>
        <v>0</v>
      </c>
      <c r="E46" s="5">
        <f>SUM(E20:E45)</f>
        <v>0</v>
      </c>
      <c r="F46" s="5">
        <f t="shared" ref="F46:BL46" si="5">SUM(F20:F45)</f>
        <v>0</v>
      </c>
      <c r="G46" s="5">
        <f t="shared" si="5"/>
        <v>0</v>
      </c>
      <c r="H46" s="5">
        <f t="shared" si="5"/>
        <v>0</v>
      </c>
      <c r="I46" s="5">
        <f t="shared" si="5"/>
        <v>0</v>
      </c>
      <c r="J46" s="5">
        <f t="shared" si="5"/>
        <v>0</v>
      </c>
      <c r="K46" s="5">
        <f t="shared" si="5"/>
        <v>0</v>
      </c>
      <c r="L46" s="5">
        <f t="shared" si="5"/>
        <v>0</v>
      </c>
      <c r="M46" s="5">
        <f t="shared" si="5"/>
        <v>0</v>
      </c>
      <c r="N46" s="5">
        <f t="shared" si="5"/>
        <v>0</v>
      </c>
      <c r="O46" s="5">
        <f t="shared" si="5"/>
        <v>0</v>
      </c>
      <c r="P46" s="5">
        <f t="shared" si="5"/>
        <v>0</v>
      </c>
      <c r="Q46" s="5">
        <f t="shared" si="5"/>
        <v>0</v>
      </c>
      <c r="R46" s="5">
        <f t="shared" si="5"/>
        <v>0</v>
      </c>
      <c r="S46" s="5">
        <f t="shared" si="5"/>
        <v>0</v>
      </c>
      <c r="T46" s="5">
        <f t="shared" si="5"/>
        <v>0</v>
      </c>
      <c r="U46" s="5">
        <f t="shared" si="5"/>
        <v>0</v>
      </c>
      <c r="V46" s="5">
        <f t="shared" si="5"/>
        <v>0</v>
      </c>
      <c r="W46" s="5">
        <f t="shared" si="5"/>
        <v>0</v>
      </c>
      <c r="X46" s="5">
        <f t="shared" si="5"/>
        <v>0</v>
      </c>
      <c r="Y46" s="5">
        <f t="shared" si="5"/>
        <v>0</v>
      </c>
      <c r="Z46" s="5">
        <f t="shared" si="5"/>
        <v>0</v>
      </c>
      <c r="AA46" s="5">
        <f t="shared" si="5"/>
        <v>0</v>
      </c>
      <c r="AB46" s="5">
        <f t="shared" si="5"/>
        <v>0</v>
      </c>
      <c r="AC46" s="5">
        <f t="shared" si="5"/>
        <v>0</v>
      </c>
      <c r="AD46" s="5">
        <f t="shared" si="5"/>
        <v>0</v>
      </c>
      <c r="AE46" s="5">
        <f t="shared" si="5"/>
        <v>0</v>
      </c>
      <c r="AF46" s="5">
        <f t="shared" si="5"/>
        <v>0</v>
      </c>
      <c r="AG46" s="5">
        <f t="shared" si="5"/>
        <v>0</v>
      </c>
      <c r="AH46" s="5">
        <f t="shared" si="5"/>
        <v>0</v>
      </c>
      <c r="AI46" s="5">
        <f t="shared" si="5"/>
        <v>0</v>
      </c>
      <c r="AJ46" s="5">
        <f t="shared" si="5"/>
        <v>0</v>
      </c>
      <c r="AK46" s="5">
        <f t="shared" si="5"/>
        <v>0</v>
      </c>
      <c r="AL46" s="5">
        <f t="shared" si="5"/>
        <v>0</v>
      </c>
      <c r="AM46" s="5">
        <f t="shared" si="5"/>
        <v>0</v>
      </c>
      <c r="AN46" s="5">
        <f t="shared" si="5"/>
        <v>0</v>
      </c>
      <c r="AO46" s="5">
        <f t="shared" si="5"/>
        <v>0</v>
      </c>
      <c r="AP46" s="5">
        <f t="shared" si="5"/>
        <v>0</v>
      </c>
      <c r="AQ46" s="5">
        <f t="shared" si="5"/>
        <v>0</v>
      </c>
      <c r="AR46" s="5">
        <f t="shared" si="5"/>
        <v>0</v>
      </c>
      <c r="AS46" s="5">
        <f t="shared" si="5"/>
        <v>0</v>
      </c>
      <c r="AT46" s="5">
        <f t="shared" si="5"/>
        <v>0</v>
      </c>
      <c r="AU46" s="5">
        <f t="shared" si="5"/>
        <v>0</v>
      </c>
      <c r="AV46" s="5">
        <f t="shared" si="5"/>
        <v>0</v>
      </c>
      <c r="AW46" s="5">
        <f t="shared" si="5"/>
        <v>0</v>
      </c>
      <c r="AX46" s="5">
        <f t="shared" si="5"/>
        <v>0</v>
      </c>
      <c r="AY46" s="5">
        <f t="shared" si="5"/>
        <v>0</v>
      </c>
      <c r="AZ46" s="5">
        <f t="shared" si="5"/>
        <v>0</v>
      </c>
      <c r="BA46" s="5">
        <f t="shared" si="5"/>
        <v>0</v>
      </c>
      <c r="BB46" s="5">
        <f t="shared" si="5"/>
        <v>0</v>
      </c>
      <c r="BC46" s="5">
        <f t="shared" si="5"/>
        <v>0</v>
      </c>
      <c r="BD46" s="5">
        <f t="shared" si="5"/>
        <v>0</v>
      </c>
      <c r="BE46" s="5">
        <f t="shared" si="5"/>
        <v>0</v>
      </c>
      <c r="BF46" s="5">
        <f t="shared" si="5"/>
        <v>0</v>
      </c>
      <c r="BG46" s="5">
        <f t="shared" si="5"/>
        <v>0</v>
      </c>
      <c r="BH46" s="5">
        <f t="shared" si="5"/>
        <v>0</v>
      </c>
      <c r="BI46" s="5">
        <f t="shared" si="5"/>
        <v>0</v>
      </c>
      <c r="BJ46" s="5">
        <f t="shared" si="5"/>
        <v>0</v>
      </c>
      <c r="BK46" s="5">
        <f t="shared" si="5"/>
        <v>0</v>
      </c>
      <c r="BL46" s="5">
        <f t="shared" si="5"/>
        <v>0</v>
      </c>
    </row>
    <row r="47" spans="1:64" x14ac:dyDescent="0.25">
      <c r="A47" s="127"/>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row>
    <row r="48" spans="1:64" ht="15.75" x14ac:dyDescent="0.25">
      <c r="A48" s="127"/>
      <c r="B48" s="39" t="s">
        <v>72</v>
      </c>
      <c r="C48" s="52"/>
      <c r="D48" s="26">
        <f>+SUM(E48:XFD48)</f>
        <v>0</v>
      </c>
      <c r="E48" s="140">
        <f>+E17-E46</f>
        <v>0</v>
      </c>
      <c r="F48" s="140">
        <f t="shared" ref="F48:BL48" si="6">+F17-F46</f>
        <v>0</v>
      </c>
      <c r="G48" s="140">
        <f t="shared" si="6"/>
        <v>0</v>
      </c>
      <c r="H48" s="140">
        <f t="shared" si="6"/>
        <v>0</v>
      </c>
      <c r="I48" s="140">
        <f t="shared" si="6"/>
        <v>0</v>
      </c>
      <c r="J48" s="140">
        <f t="shared" si="6"/>
        <v>0</v>
      </c>
      <c r="K48" s="140">
        <f t="shared" si="6"/>
        <v>0</v>
      </c>
      <c r="L48" s="140">
        <f t="shared" si="6"/>
        <v>0</v>
      </c>
      <c r="M48" s="140">
        <f t="shared" si="6"/>
        <v>0</v>
      </c>
      <c r="N48" s="140">
        <f t="shared" si="6"/>
        <v>0</v>
      </c>
      <c r="O48" s="140">
        <f t="shared" si="6"/>
        <v>0</v>
      </c>
      <c r="P48" s="140">
        <f t="shared" si="6"/>
        <v>0</v>
      </c>
      <c r="Q48" s="140">
        <f t="shared" si="6"/>
        <v>0</v>
      </c>
      <c r="R48" s="140">
        <f t="shared" si="6"/>
        <v>0</v>
      </c>
      <c r="S48" s="140">
        <f t="shared" si="6"/>
        <v>0</v>
      </c>
      <c r="T48" s="140">
        <f t="shared" si="6"/>
        <v>0</v>
      </c>
      <c r="U48" s="140">
        <f t="shared" si="6"/>
        <v>0</v>
      </c>
      <c r="V48" s="140">
        <f t="shared" si="6"/>
        <v>0</v>
      </c>
      <c r="W48" s="140">
        <f t="shared" si="6"/>
        <v>0</v>
      </c>
      <c r="X48" s="140">
        <f t="shared" si="6"/>
        <v>0</v>
      </c>
      <c r="Y48" s="140">
        <f t="shared" si="6"/>
        <v>0</v>
      </c>
      <c r="Z48" s="140">
        <f t="shared" si="6"/>
        <v>0</v>
      </c>
      <c r="AA48" s="140">
        <f t="shared" si="6"/>
        <v>0</v>
      </c>
      <c r="AB48" s="140">
        <f t="shared" si="6"/>
        <v>0</v>
      </c>
      <c r="AC48" s="140">
        <f t="shared" si="6"/>
        <v>0</v>
      </c>
      <c r="AD48" s="140">
        <f t="shared" si="6"/>
        <v>0</v>
      </c>
      <c r="AE48" s="140">
        <f t="shared" si="6"/>
        <v>0</v>
      </c>
      <c r="AF48" s="140">
        <f t="shared" si="6"/>
        <v>0</v>
      </c>
      <c r="AG48" s="140">
        <f t="shared" si="6"/>
        <v>0</v>
      </c>
      <c r="AH48" s="140">
        <f t="shared" si="6"/>
        <v>0</v>
      </c>
      <c r="AI48" s="140">
        <f t="shared" si="6"/>
        <v>0</v>
      </c>
      <c r="AJ48" s="140">
        <f t="shared" si="6"/>
        <v>0</v>
      </c>
      <c r="AK48" s="140">
        <f t="shared" si="6"/>
        <v>0</v>
      </c>
      <c r="AL48" s="140">
        <f t="shared" si="6"/>
        <v>0</v>
      </c>
      <c r="AM48" s="140">
        <f t="shared" si="6"/>
        <v>0</v>
      </c>
      <c r="AN48" s="140">
        <f t="shared" si="6"/>
        <v>0</v>
      </c>
      <c r="AO48" s="140">
        <f t="shared" si="6"/>
        <v>0</v>
      </c>
      <c r="AP48" s="140">
        <f t="shared" si="6"/>
        <v>0</v>
      </c>
      <c r="AQ48" s="140">
        <f t="shared" si="6"/>
        <v>0</v>
      </c>
      <c r="AR48" s="140">
        <f t="shared" si="6"/>
        <v>0</v>
      </c>
      <c r="AS48" s="140">
        <f t="shared" si="6"/>
        <v>0</v>
      </c>
      <c r="AT48" s="140">
        <f t="shared" si="6"/>
        <v>0</v>
      </c>
      <c r="AU48" s="140">
        <f t="shared" si="6"/>
        <v>0</v>
      </c>
      <c r="AV48" s="140">
        <f t="shared" si="6"/>
        <v>0</v>
      </c>
      <c r="AW48" s="140">
        <f t="shared" si="6"/>
        <v>0</v>
      </c>
      <c r="AX48" s="140">
        <f t="shared" si="6"/>
        <v>0</v>
      </c>
      <c r="AY48" s="140">
        <f t="shared" si="6"/>
        <v>0</v>
      </c>
      <c r="AZ48" s="140">
        <f t="shared" si="6"/>
        <v>0</v>
      </c>
      <c r="BA48" s="140">
        <f t="shared" si="6"/>
        <v>0</v>
      </c>
      <c r="BB48" s="140">
        <f t="shared" si="6"/>
        <v>0</v>
      </c>
      <c r="BC48" s="140">
        <f t="shared" si="6"/>
        <v>0</v>
      </c>
      <c r="BD48" s="140">
        <f t="shared" si="6"/>
        <v>0</v>
      </c>
      <c r="BE48" s="140">
        <f t="shared" si="6"/>
        <v>0</v>
      </c>
      <c r="BF48" s="140">
        <f t="shared" si="6"/>
        <v>0</v>
      </c>
      <c r="BG48" s="140">
        <f t="shared" si="6"/>
        <v>0</v>
      </c>
      <c r="BH48" s="140">
        <f t="shared" si="6"/>
        <v>0</v>
      </c>
      <c r="BI48" s="140">
        <f t="shared" si="6"/>
        <v>0</v>
      </c>
      <c r="BJ48" s="140">
        <f t="shared" si="6"/>
        <v>0</v>
      </c>
      <c r="BK48" s="140">
        <f t="shared" si="6"/>
        <v>0</v>
      </c>
      <c r="BL48" s="141">
        <f t="shared" si="6"/>
        <v>0</v>
      </c>
    </row>
    <row r="49" spans="1:64" ht="15.75" x14ac:dyDescent="0.25">
      <c r="A49" s="75"/>
      <c r="B49" s="39" t="s">
        <v>125</v>
      </c>
      <c r="C49" s="52"/>
      <c r="D49" s="140">
        <f>+IFERROR('FLUJO REAL'!D50/HLOOKUP('FLUJO REAL'!$D$2,'FLUJO REAL'!$E$9:$XFD$10,2,FALSE),0)</f>
        <v>0</v>
      </c>
      <c r="F49" s="23"/>
    </row>
    <row r="50" spans="1:64" ht="7.5" customHeight="1" x14ac:dyDescent="0.25">
      <c r="A50" s="75"/>
    </row>
    <row r="51" spans="1:64" x14ac:dyDescent="0.25">
      <c r="A51" s="75"/>
      <c r="B51" s="59" t="s">
        <v>46</v>
      </c>
      <c r="C51" s="126"/>
      <c r="E51" s="142">
        <f>+E48+D49</f>
        <v>0</v>
      </c>
      <c r="F51" s="142" t="str">
        <f>+IFERROR(IF(F11="","",IF(F11&gt;$D$2,E51+F48,"")),"")</f>
        <v/>
      </c>
      <c r="G51" s="142" t="str">
        <f t="shared" ref="G51:BL51" si="7">+IFERROR(IF(G11="","",IF(G11&gt;$D$2,F51+G48,"")),"")</f>
        <v/>
      </c>
      <c r="H51" s="142" t="str">
        <f t="shared" si="7"/>
        <v/>
      </c>
      <c r="I51" s="142" t="str">
        <f t="shared" si="7"/>
        <v/>
      </c>
      <c r="J51" s="142" t="str">
        <f t="shared" si="7"/>
        <v/>
      </c>
      <c r="K51" s="142" t="str">
        <f t="shared" si="7"/>
        <v/>
      </c>
      <c r="L51" s="142" t="str">
        <f t="shared" si="7"/>
        <v/>
      </c>
      <c r="M51" s="142" t="str">
        <f t="shared" si="7"/>
        <v/>
      </c>
      <c r="N51" s="142" t="str">
        <f t="shared" si="7"/>
        <v/>
      </c>
      <c r="O51" s="142" t="str">
        <f t="shared" si="7"/>
        <v/>
      </c>
      <c r="P51" s="142" t="str">
        <f t="shared" si="7"/>
        <v/>
      </c>
      <c r="Q51" s="142" t="str">
        <f t="shared" si="7"/>
        <v/>
      </c>
      <c r="R51" s="142" t="str">
        <f t="shared" si="7"/>
        <v/>
      </c>
      <c r="S51" s="142" t="str">
        <f t="shared" si="7"/>
        <v/>
      </c>
      <c r="T51" s="142" t="str">
        <f t="shared" si="7"/>
        <v/>
      </c>
      <c r="U51" s="142" t="str">
        <f t="shared" si="7"/>
        <v/>
      </c>
      <c r="V51" s="142" t="str">
        <f t="shared" si="7"/>
        <v/>
      </c>
      <c r="W51" s="142" t="str">
        <f t="shared" si="7"/>
        <v/>
      </c>
      <c r="X51" s="142" t="str">
        <f t="shared" si="7"/>
        <v/>
      </c>
      <c r="Y51" s="142" t="str">
        <f t="shared" si="7"/>
        <v/>
      </c>
      <c r="Z51" s="142" t="str">
        <f t="shared" si="7"/>
        <v/>
      </c>
      <c r="AA51" s="142" t="str">
        <f t="shared" si="7"/>
        <v/>
      </c>
      <c r="AB51" s="142" t="str">
        <f t="shared" si="7"/>
        <v/>
      </c>
      <c r="AC51" s="142" t="str">
        <f t="shared" si="7"/>
        <v/>
      </c>
      <c r="AD51" s="142" t="str">
        <f t="shared" si="7"/>
        <v/>
      </c>
      <c r="AE51" s="142" t="str">
        <f t="shared" si="7"/>
        <v/>
      </c>
      <c r="AF51" s="142" t="str">
        <f t="shared" si="7"/>
        <v/>
      </c>
      <c r="AG51" s="142" t="str">
        <f t="shared" si="7"/>
        <v/>
      </c>
      <c r="AH51" s="142" t="str">
        <f t="shared" si="7"/>
        <v/>
      </c>
      <c r="AI51" s="142" t="str">
        <f t="shared" si="7"/>
        <v/>
      </c>
      <c r="AJ51" s="142" t="str">
        <f t="shared" si="7"/>
        <v/>
      </c>
      <c r="AK51" s="142" t="str">
        <f t="shared" si="7"/>
        <v/>
      </c>
      <c r="AL51" s="142" t="str">
        <f t="shared" si="7"/>
        <v/>
      </c>
      <c r="AM51" s="142" t="str">
        <f t="shared" si="7"/>
        <v/>
      </c>
      <c r="AN51" s="142" t="str">
        <f t="shared" si="7"/>
        <v/>
      </c>
      <c r="AO51" s="142" t="str">
        <f t="shared" si="7"/>
        <v/>
      </c>
      <c r="AP51" s="142" t="str">
        <f t="shared" si="7"/>
        <v/>
      </c>
      <c r="AQ51" s="142" t="str">
        <f t="shared" si="7"/>
        <v/>
      </c>
      <c r="AR51" s="142" t="str">
        <f t="shared" si="7"/>
        <v/>
      </c>
      <c r="AS51" s="142" t="str">
        <f t="shared" si="7"/>
        <v/>
      </c>
      <c r="AT51" s="142" t="str">
        <f t="shared" si="7"/>
        <v/>
      </c>
      <c r="AU51" s="142" t="str">
        <f t="shared" si="7"/>
        <v/>
      </c>
      <c r="AV51" s="142" t="str">
        <f t="shared" si="7"/>
        <v/>
      </c>
      <c r="AW51" s="142" t="str">
        <f t="shared" si="7"/>
        <v/>
      </c>
      <c r="AX51" s="142" t="str">
        <f t="shared" si="7"/>
        <v/>
      </c>
      <c r="AY51" s="142" t="str">
        <f t="shared" si="7"/>
        <v/>
      </c>
      <c r="AZ51" s="142" t="str">
        <f t="shared" si="7"/>
        <v/>
      </c>
      <c r="BA51" s="142" t="str">
        <f t="shared" si="7"/>
        <v/>
      </c>
      <c r="BB51" s="142" t="str">
        <f t="shared" si="7"/>
        <v/>
      </c>
      <c r="BC51" s="142" t="str">
        <f t="shared" si="7"/>
        <v/>
      </c>
      <c r="BD51" s="142" t="str">
        <f t="shared" si="7"/>
        <v/>
      </c>
      <c r="BE51" s="142" t="str">
        <f t="shared" si="7"/>
        <v/>
      </c>
      <c r="BF51" s="142" t="str">
        <f t="shared" si="7"/>
        <v/>
      </c>
      <c r="BG51" s="142" t="str">
        <f t="shared" si="7"/>
        <v/>
      </c>
      <c r="BH51" s="142" t="str">
        <f t="shared" si="7"/>
        <v/>
      </c>
      <c r="BI51" s="142" t="str">
        <f t="shared" si="7"/>
        <v/>
      </c>
      <c r="BJ51" s="142" t="str">
        <f t="shared" si="7"/>
        <v/>
      </c>
      <c r="BK51" s="142" t="str">
        <f t="shared" si="7"/>
        <v/>
      </c>
      <c r="BL51" s="142" t="str">
        <f t="shared" si="7"/>
        <v/>
      </c>
    </row>
    <row r="52" spans="1:64" x14ac:dyDescent="0.25">
      <c r="E52" s="23"/>
      <c r="F52" s="23"/>
    </row>
    <row r="53" spans="1:64" x14ac:dyDescent="0.25">
      <c r="E53" s="23"/>
      <c r="F53" s="23"/>
    </row>
    <row r="54" spans="1:64" hidden="1" x14ac:dyDescent="0.25">
      <c r="A54" s="21"/>
      <c r="B54" s="21"/>
      <c r="C54" s="21"/>
      <c r="D54" s="32" t="s">
        <v>51</v>
      </c>
      <c r="E54" s="31">
        <f>+E17</f>
        <v>0</v>
      </c>
      <c r="F54" s="31">
        <f t="shared" ref="F54:AK54" si="8">+IFERROR(E54+F17,"")</f>
        <v>0</v>
      </c>
      <c r="G54" s="31">
        <f t="shared" si="8"/>
        <v>0</v>
      </c>
      <c r="H54" s="31">
        <f t="shared" si="8"/>
        <v>0</v>
      </c>
      <c r="I54" s="31">
        <f t="shared" si="8"/>
        <v>0</v>
      </c>
      <c r="J54" s="31">
        <f t="shared" si="8"/>
        <v>0</v>
      </c>
      <c r="K54" s="31">
        <f t="shared" si="8"/>
        <v>0</v>
      </c>
      <c r="L54" s="31">
        <f t="shared" si="8"/>
        <v>0</v>
      </c>
      <c r="M54" s="31">
        <f t="shared" si="8"/>
        <v>0</v>
      </c>
      <c r="N54" s="31">
        <f t="shared" si="8"/>
        <v>0</v>
      </c>
      <c r="O54" s="31">
        <f t="shared" si="8"/>
        <v>0</v>
      </c>
      <c r="P54" s="31">
        <f t="shared" si="8"/>
        <v>0</v>
      </c>
      <c r="Q54" s="31">
        <f t="shared" si="8"/>
        <v>0</v>
      </c>
      <c r="R54" s="31">
        <f t="shared" si="8"/>
        <v>0</v>
      </c>
      <c r="S54" s="31">
        <f t="shared" si="8"/>
        <v>0</v>
      </c>
      <c r="T54" s="31">
        <f t="shared" si="8"/>
        <v>0</v>
      </c>
      <c r="U54" s="31">
        <f t="shared" si="8"/>
        <v>0</v>
      </c>
      <c r="V54" s="31">
        <f t="shared" si="8"/>
        <v>0</v>
      </c>
      <c r="W54" s="31">
        <f t="shared" si="8"/>
        <v>0</v>
      </c>
      <c r="X54" s="31">
        <f t="shared" si="8"/>
        <v>0</v>
      </c>
      <c r="Y54" s="31">
        <f t="shared" si="8"/>
        <v>0</v>
      </c>
      <c r="Z54" s="31">
        <f t="shared" si="8"/>
        <v>0</v>
      </c>
      <c r="AA54" s="31">
        <f t="shared" si="8"/>
        <v>0</v>
      </c>
      <c r="AB54" s="31">
        <f t="shared" si="8"/>
        <v>0</v>
      </c>
      <c r="AC54" s="31">
        <f t="shared" si="8"/>
        <v>0</v>
      </c>
      <c r="AD54" s="31">
        <f t="shared" si="8"/>
        <v>0</v>
      </c>
      <c r="AE54" s="31">
        <f t="shared" si="8"/>
        <v>0</v>
      </c>
      <c r="AF54" s="31">
        <f t="shared" si="8"/>
        <v>0</v>
      </c>
      <c r="AG54" s="31">
        <f t="shared" si="8"/>
        <v>0</v>
      </c>
      <c r="AH54" s="31">
        <f t="shared" si="8"/>
        <v>0</v>
      </c>
      <c r="AI54" s="31">
        <f t="shared" si="8"/>
        <v>0</v>
      </c>
      <c r="AJ54" s="31">
        <f t="shared" si="8"/>
        <v>0</v>
      </c>
      <c r="AK54" s="31">
        <f t="shared" si="8"/>
        <v>0</v>
      </c>
      <c r="AL54" s="31">
        <f t="shared" ref="AL54:BL54" si="9">+IFERROR(AK54+AL17,"")</f>
        <v>0</v>
      </c>
      <c r="AM54" s="31">
        <f t="shared" si="9"/>
        <v>0</v>
      </c>
      <c r="AN54" s="31">
        <f t="shared" si="9"/>
        <v>0</v>
      </c>
      <c r="AO54" s="31">
        <f t="shared" si="9"/>
        <v>0</v>
      </c>
      <c r="AP54" s="31">
        <f t="shared" si="9"/>
        <v>0</v>
      </c>
      <c r="AQ54" s="31">
        <f t="shared" si="9"/>
        <v>0</v>
      </c>
      <c r="AR54" s="31">
        <f t="shared" si="9"/>
        <v>0</v>
      </c>
      <c r="AS54" s="31">
        <f t="shared" si="9"/>
        <v>0</v>
      </c>
      <c r="AT54" s="31">
        <f t="shared" si="9"/>
        <v>0</v>
      </c>
      <c r="AU54" s="31">
        <f t="shared" si="9"/>
        <v>0</v>
      </c>
      <c r="AV54" s="31">
        <f t="shared" si="9"/>
        <v>0</v>
      </c>
      <c r="AW54" s="31">
        <f t="shared" si="9"/>
        <v>0</v>
      </c>
      <c r="AX54" s="31">
        <f t="shared" si="9"/>
        <v>0</v>
      </c>
      <c r="AY54" s="31">
        <f t="shared" si="9"/>
        <v>0</v>
      </c>
      <c r="AZ54" s="31">
        <f t="shared" si="9"/>
        <v>0</v>
      </c>
      <c r="BA54" s="31">
        <f t="shared" si="9"/>
        <v>0</v>
      </c>
      <c r="BB54" s="31">
        <f t="shared" si="9"/>
        <v>0</v>
      </c>
      <c r="BC54" s="31">
        <f t="shared" si="9"/>
        <v>0</v>
      </c>
      <c r="BD54" s="31">
        <f t="shared" si="9"/>
        <v>0</v>
      </c>
      <c r="BE54" s="31">
        <f t="shared" si="9"/>
        <v>0</v>
      </c>
      <c r="BF54" s="31">
        <f t="shared" si="9"/>
        <v>0</v>
      </c>
      <c r="BG54" s="31">
        <f t="shared" si="9"/>
        <v>0</v>
      </c>
      <c r="BH54" s="31">
        <f t="shared" si="9"/>
        <v>0</v>
      </c>
      <c r="BI54" s="31">
        <f t="shared" si="9"/>
        <v>0</v>
      </c>
      <c r="BJ54" s="31">
        <f t="shared" si="9"/>
        <v>0</v>
      </c>
      <c r="BK54" s="31">
        <f t="shared" si="9"/>
        <v>0</v>
      </c>
      <c r="BL54" s="31">
        <f t="shared" si="9"/>
        <v>0</v>
      </c>
    </row>
    <row r="55" spans="1:64" hidden="1" x14ac:dyDescent="0.25">
      <c r="A55" s="21"/>
      <c r="B55" s="21"/>
      <c r="C55" s="21"/>
      <c r="D55" s="32" t="s">
        <v>50</v>
      </c>
      <c r="E55" s="31">
        <f>+E46</f>
        <v>0</v>
      </c>
      <c r="F55" s="31">
        <f t="shared" ref="F55:AK55" si="10">E55+F46</f>
        <v>0</v>
      </c>
      <c r="G55" s="31">
        <f t="shared" si="10"/>
        <v>0</v>
      </c>
      <c r="H55" s="31">
        <f t="shared" si="10"/>
        <v>0</v>
      </c>
      <c r="I55" s="31">
        <f t="shared" si="10"/>
        <v>0</v>
      </c>
      <c r="J55" s="31">
        <f t="shared" si="10"/>
        <v>0</v>
      </c>
      <c r="K55" s="31">
        <f t="shared" si="10"/>
        <v>0</v>
      </c>
      <c r="L55" s="31">
        <f t="shared" si="10"/>
        <v>0</v>
      </c>
      <c r="M55" s="31">
        <f t="shared" si="10"/>
        <v>0</v>
      </c>
      <c r="N55" s="31">
        <f t="shared" si="10"/>
        <v>0</v>
      </c>
      <c r="O55" s="31">
        <f t="shared" si="10"/>
        <v>0</v>
      </c>
      <c r="P55" s="31">
        <f t="shared" si="10"/>
        <v>0</v>
      </c>
      <c r="Q55" s="31">
        <f t="shared" si="10"/>
        <v>0</v>
      </c>
      <c r="R55" s="31">
        <f t="shared" si="10"/>
        <v>0</v>
      </c>
      <c r="S55" s="31">
        <f t="shared" si="10"/>
        <v>0</v>
      </c>
      <c r="T55" s="31">
        <f t="shared" si="10"/>
        <v>0</v>
      </c>
      <c r="U55" s="31">
        <f t="shared" si="10"/>
        <v>0</v>
      </c>
      <c r="V55" s="31">
        <f t="shared" si="10"/>
        <v>0</v>
      </c>
      <c r="W55" s="31">
        <f t="shared" si="10"/>
        <v>0</v>
      </c>
      <c r="X55" s="31">
        <f t="shared" si="10"/>
        <v>0</v>
      </c>
      <c r="Y55" s="31">
        <f t="shared" si="10"/>
        <v>0</v>
      </c>
      <c r="Z55" s="31">
        <f t="shared" si="10"/>
        <v>0</v>
      </c>
      <c r="AA55" s="31">
        <f t="shared" si="10"/>
        <v>0</v>
      </c>
      <c r="AB55" s="31">
        <f t="shared" si="10"/>
        <v>0</v>
      </c>
      <c r="AC55" s="31">
        <f t="shared" si="10"/>
        <v>0</v>
      </c>
      <c r="AD55" s="31">
        <f t="shared" si="10"/>
        <v>0</v>
      </c>
      <c r="AE55" s="31">
        <f t="shared" si="10"/>
        <v>0</v>
      </c>
      <c r="AF55" s="31">
        <f t="shared" si="10"/>
        <v>0</v>
      </c>
      <c r="AG55" s="31">
        <f t="shared" si="10"/>
        <v>0</v>
      </c>
      <c r="AH55" s="31">
        <f t="shared" si="10"/>
        <v>0</v>
      </c>
      <c r="AI55" s="31">
        <f t="shared" si="10"/>
        <v>0</v>
      </c>
      <c r="AJ55" s="31">
        <f t="shared" si="10"/>
        <v>0</v>
      </c>
      <c r="AK55" s="31">
        <f t="shared" si="10"/>
        <v>0</v>
      </c>
      <c r="AL55" s="31">
        <f t="shared" ref="AL55:BL55" si="11">AK55+AL46</f>
        <v>0</v>
      </c>
      <c r="AM55" s="31">
        <f t="shared" si="11"/>
        <v>0</v>
      </c>
      <c r="AN55" s="31">
        <f t="shared" si="11"/>
        <v>0</v>
      </c>
      <c r="AO55" s="31">
        <f t="shared" si="11"/>
        <v>0</v>
      </c>
      <c r="AP55" s="31">
        <f t="shared" si="11"/>
        <v>0</v>
      </c>
      <c r="AQ55" s="31">
        <f t="shared" si="11"/>
        <v>0</v>
      </c>
      <c r="AR55" s="31">
        <f t="shared" si="11"/>
        <v>0</v>
      </c>
      <c r="AS55" s="31">
        <f t="shared" si="11"/>
        <v>0</v>
      </c>
      <c r="AT55" s="31">
        <f t="shared" si="11"/>
        <v>0</v>
      </c>
      <c r="AU55" s="31">
        <f t="shared" si="11"/>
        <v>0</v>
      </c>
      <c r="AV55" s="31">
        <f t="shared" si="11"/>
        <v>0</v>
      </c>
      <c r="AW55" s="31">
        <f t="shared" si="11"/>
        <v>0</v>
      </c>
      <c r="AX55" s="31">
        <f t="shared" si="11"/>
        <v>0</v>
      </c>
      <c r="AY55" s="31">
        <f t="shared" si="11"/>
        <v>0</v>
      </c>
      <c r="AZ55" s="31">
        <f t="shared" si="11"/>
        <v>0</v>
      </c>
      <c r="BA55" s="31">
        <f t="shared" si="11"/>
        <v>0</v>
      </c>
      <c r="BB55" s="31">
        <f t="shared" si="11"/>
        <v>0</v>
      </c>
      <c r="BC55" s="31">
        <f t="shared" si="11"/>
        <v>0</v>
      </c>
      <c r="BD55" s="31">
        <f t="shared" si="11"/>
        <v>0</v>
      </c>
      <c r="BE55" s="31">
        <f t="shared" si="11"/>
        <v>0</v>
      </c>
      <c r="BF55" s="31">
        <f t="shared" si="11"/>
        <v>0</v>
      </c>
      <c r="BG55" s="31">
        <f t="shared" si="11"/>
        <v>0</v>
      </c>
      <c r="BH55" s="31">
        <f t="shared" si="11"/>
        <v>0</v>
      </c>
      <c r="BI55" s="31">
        <f t="shared" si="11"/>
        <v>0</v>
      </c>
      <c r="BJ55" s="31">
        <f t="shared" si="11"/>
        <v>0</v>
      </c>
      <c r="BK55" s="31">
        <f t="shared" si="11"/>
        <v>0</v>
      </c>
      <c r="BL55" s="31">
        <f t="shared" si="11"/>
        <v>0</v>
      </c>
    </row>
    <row r="56" spans="1:64" hidden="1" x14ac:dyDescent="0.25"/>
    <row r="57" spans="1:64" hidden="1" x14ac:dyDescent="0.25">
      <c r="A57" s="33"/>
      <c r="B57" s="33"/>
      <c r="C57" s="33"/>
      <c r="D57" s="43" t="s">
        <v>52</v>
      </c>
      <c r="E57" s="34" t="str">
        <f>+IFERROR(E54/E55,"")</f>
        <v/>
      </c>
      <c r="F57" s="34" t="str">
        <f>+IFERROR(F54/F55,"")</f>
        <v/>
      </c>
      <c r="G57" s="34" t="str">
        <f t="shared" ref="G57:BL57" si="12">+IFERROR(G54/G55,"")</f>
        <v/>
      </c>
      <c r="H57" s="34" t="str">
        <f t="shared" si="12"/>
        <v/>
      </c>
      <c r="I57" s="34" t="str">
        <f t="shared" si="12"/>
        <v/>
      </c>
      <c r="J57" s="34" t="str">
        <f t="shared" si="12"/>
        <v/>
      </c>
      <c r="K57" s="34" t="str">
        <f t="shared" si="12"/>
        <v/>
      </c>
      <c r="L57" s="34" t="str">
        <f t="shared" si="12"/>
        <v/>
      </c>
      <c r="M57" s="34" t="str">
        <f t="shared" si="12"/>
        <v/>
      </c>
      <c r="N57" s="34" t="str">
        <f t="shared" si="12"/>
        <v/>
      </c>
      <c r="O57" s="34" t="str">
        <f t="shared" si="12"/>
        <v/>
      </c>
      <c r="P57" s="34" t="str">
        <f t="shared" si="12"/>
        <v/>
      </c>
      <c r="Q57" s="34" t="str">
        <f t="shared" si="12"/>
        <v/>
      </c>
      <c r="R57" s="34" t="str">
        <f t="shared" si="12"/>
        <v/>
      </c>
      <c r="S57" s="34" t="str">
        <f t="shared" si="12"/>
        <v/>
      </c>
      <c r="T57" s="34" t="str">
        <f t="shared" si="12"/>
        <v/>
      </c>
      <c r="U57" s="34" t="str">
        <f t="shared" si="12"/>
        <v/>
      </c>
      <c r="V57" s="34" t="str">
        <f t="shared" si="12"/>
        <v/>
      </c>
      <c r="W57" s="34" t="str">
        <f t="shared" si="12"/>
        <v/>
      </c>
      <c r="X57" s="34" t="str">
        <f t="shared" si="12"/>
        <v/>
      </c>
      <c r="Y57" s="34" t="str">
        <f t="shared" si="12"/>
        <v/>
      </c>
      <c r="Z57" s="34" t="str">
        <f t="shared" si="12"/>
        <v/>
      </c>
      <c r="AA57" s="34" t="str">
        <f t="shared" si="12"/>
        <v/>
      </c>
      <c r="AB57" s="34" t="str">
        <f t="shared" si="12"/>
        <v/>
      </c>
      <c r="AC57" s="34" t="str">
        <f t="shared" si="12"/>
        <v/>
      </c>
      <c r="AD57" s="34" t="str">
        <f t="shared" si="12"/>
        <v/>
      </c>
      <c r="AE57" s="34" t="str">
        <f t="shared" si="12"/>
        <v/>
      </c>
      <c r="AF57" s="34" t="str">
        <f t="shared" si="12"/>
        <v/>
      </c>
      <c r="AG57" s="34" t="str">
        <f t="shared" si="12"/>
        <v/>
      </c>
      <c r="AH57" s="34" t="str">
        <f t="shared" si="12"/>
        <v/>
      </c>
      <c r="AI57" s="34" t="str">
        <f t="shared" si="12"/>
        <v/>
      </c>
      <c r="AJ57" s="34" t="str">
        <f t="shared" si="12"/>
        <v/>
      </c>
      <c r="AK57" s="34" t="str">
        <f t="shared" si="12"/>
        <v/>
      </c>
      <c r="AL57" s="34" t="str">
        <f t="shared" si="12"/>
        <v/>
      </c>
      <c r="AM57" s="34" t="str">
        <f t="shared" si="12"/>
        <v/>
      </c>
      <c r="AN57" s="34" t="str">
        <f t="shared" si="12"/>
        <v/>
      </c>
      <c r="AO57" s="34" t="str">
        <f t="shared" si="12"/>
        <v/>
      </c>
      <c r="AP57" s="34" t="str">
        <f t="shared" si="12"/>
        <v/>
      </c>
      <c r="AQ57" s="34" t="str">
        <f t="shared" si="12"/>
        <v/>
      </c>
      <c r="AR57" s="34" t="str">
        <f t="shared" si="12"/>
        <v/>
      </c>
      <c r="AS57" s="34" t="str">
        <f t="shared" si="12"/>
        <v/>
      </c>
      <c r="AT57" s="34" t="str">
        <f t="shared" si="12"/>
        <v/>
      </c>
      <c r="AU57" s="34" t="str">
        <f t="shared" si="12"/>
        <v/>
      </c>
      <c r="AV57" s="34" t="str">
        <f t="shared" si="12"/>
        <v/>
      </c>
      <c r="AW57" s="34" t="str">
        <f t="shared" si="12"/>
        <v/>
      </c>
      <c r="AX57" s="34" t="str">
        <f t="shared" si="12"/>
        <v/>
      </c>
      <c r="AY57" s="34" t="str">
        <f t="shared" si="12"/>
        <v/>
      </c>
      <c r="AZ57" s="34" t="str">
        <f t="shared" si="12"/>
        <v/>
      </c>
      <c r="BA57" s="34" t="str">
        <f t="shared" si="12"/>
        <v/>
      </c>
      <c r="BB57" s="34" t="str">
        <f t="shared" si="12"/>
        <v/>
      </c>
      <c r="BC57" s="34" t="str">
        <f t="shared" si="12"/>
        <v/>
      </c>
      <c r="BD57" s="34" t="str">
        <f t="shared" si="12"/>
        <v/>
      </c>
      <c r="BE57" s="34" t="str">
        <f t="shared" si="12"/>
        <v/>
      </c>
      <c r="BF57" s="34" t="str">
        <f t="shared" si="12"/>
        <v/>
      </c>
      <c r="BG57" s="34" t="str">
        <f t="shared" si="12"/>
        <v/>
      </c>
      <c r="BH57" s="34" t="str">
        <f t="shared" si="12"/>
        <v/>
      </c>
      <c r="BI57" s="34" t="str">
        <f t="shared" si="12"/>
        <v/>
      </c>
      <c r="BJ57" s="34" t="str">
        <f t="shared" si="12"/>
        <v/>
      </c>
      <c r="BK57" s="34" t="str">
        <f t="shared" si="12"/>
        <v/>
      </c>
      <c r="BL57" s="34" t="str">
        <f t="shared" si="12"/>
        <v/>
      </c>
    </row>
    <row r="58" spans="1:64" hidden="1" x14ac:dyDescent="0.25">
      <c r="A58" s="21"/>
      <c r="B58" s="21"/>
      <c r="C58" s="21"/>
      <c r="D58" s="32" t="s">
        <v>53</v>
      </c>
      <c r="E58" s="21">
        <f>+IF(OR(E57="",E57&lt;=1.15),0,1)</f>
        <v>0</v>
      </c>
      <c r="F58" s="21">
        <f t="shared" ref="F58:BL58" si="13">+IF(OR(F57="",F57&lt;=1.15),0,1)</f>
        <v>0</v>
      </c>
      <c r="G58" s="21">
        <f t="shared" si="13"/>
        <v>0</v>
      </c>
      <c r="H58" s="21">
        <f t="shared" si="13"/>
        <v>0</v>
      </c>
      <c r="I58" s="21">
        <f t="shared" si="13"/>
        <v>0</v>
      </c>
      <c r="J58" s="21">
        <f t="shared" si="13"/>
        <v>0</v>
      </c>
      <c r="K58" s="21">
        <f t="shared" si="13"/>
        <v>0</v>
      </c>
      <c r="L58" s="21">
        <f t="shared" si="13"/>
        <v>0</v>
      </c>
      <c r="M58" s="21">
        <f t="shared" si="13"/>
        <v>0</v>
      </c>
      <c r="N58" s="21">
        <f t="shared" si="13"/>
        <v>0</v>
      </c>
      <c r="O58" s="21">
        <f t="shared" si="13"/>
        <v>0</v>
      </c>
      <c r="P58" s="21">
        <f t="shared" si="13"/>
        <v>0</v>
      </c>
      <c r="Q58" s="21">
        <f t="shared" si="13"/>
        <v>0</v>
      </c>
      <c r="R58" s="21">
        <f t="shared" si="13"/>
        <v>0</v>
      </c>
      <c r="S58" s="21">
        <f t="shared" si="13"/>
        <v>0</v>
      </c>
      <c r="T58" s="21">
        <f t="shared" si="13"/>
        <v>0</v>
      </c>
      <c r="U58" s="21">
        <f t="shared" si="13"/>
        <v>0</v>
      </c>
      <c r="V58" s="21">
        <f t="shared" si="13"/>
        <v>0</v>
      </c>
      <c r="W58" s="21">
        <f t="shared" si="13"/>
        <v>0</v>
      </c>
      <c r="X58" s="21">
        <f t="shared" si="13"/>
        <v>0</v>
      </c>
      <c r="Y58" s="21">
        <f t="shared" si="13"/>
        <v>0</v>
      </c>
      <c r="Z58" s="21">
        <f t="shared" si="13"/>
        <v>0</v>
      </c>
      <c r="AA58" s="21">
        <f t="shared" si="13"/>
        <v>0</v>
      </c>
      <c r="AB58" s="21">
        <f t="shared" si="13"/>
        <v>0</v>
      </c>
      <c r="AC58" s="21">
        <f t="shared" si="13"/>
        <v>0</v>
      </c>
      <c r="AD58" s="21">
        <f t="shared" si="13"/>
        <v>0</v>
      </c>
      <c r="AE58" s="21">
        <f t="shared" si="13"/>
        <v>0</v>
      </c>
      <c r="AF58" s="21">
        <f t="shared" si="13"/>
        <v>0</v>
      </c>
      <c r="AG58" s="21">
        <f t="shared" si="13"/>
        <v>0</v>
      </c>
      <c r="AH58" s="21">
        <f t="shared" si="13"/>
        <v>0</v>
      </c>
      <c r="AI58" s="21">
        <f t="shared" si="13"/>
        <v>0</v>
      </c>
      <c r="AJ58" s="21">
        <f t="shared" si="13"/>
        <v>0</v>
      </c>
      <c r="AK58" s="21">
        <f t="shared" si="13"/>
        <v>0</v>
      </c>
      <c r="AL58" s="21">
        <f t="shared" si="13"/>
        <v>0</v>
      </c>
      <c r="AM58" s="21">
        <f t="shared" si="13"/>
        <v>0</v>
      </c>
      <c r="AN58" s="21">
        <f t="shared" si="13"/>
        <v>0</v>
      </c>
      <c r="AO58" s="21">
        <f t="shared" si="13"/>
        <v>0</v>
      </c>
      <c r="AP58" s="21">
        <f t="shared" si="13"/>
        <v>0</v>
      </c>
      <c r="AQ58" s="21">
        <f t="shared" si="13"/>
        <v>0</v>
      </c>
      <c r="AR58" s="21">
        <f t="shared" si="13"/>
        <v>0</v>
      </c>
      <c r="AS58" s="21">
        <f t="shared" si="13"/>
        <v>0</v>
      </c>
      <c r="AT58" s="21">
        <f t="shared" si="13"/>
        <v>0</v>
      </c>
      <c r="AU58" s="21">
        <f t="shared" si="13"/>
        <v>0</v>
      </c>
      <c r="AV58" s="21">
        <f t="shared" si="13"/>
        <v>0</v>
      </c>
      <c r="AW58" s="21">
        <f t="shared" si="13"/>
        <v>0</v>
      </c>
      <c r="AX58" s="21">
        <f t="shared" si="13"/>
        <v>0</v>
      </c>
      <c r="AY58" s="21">
        <f t="shared" si="13"/>
        <v>0</v>
      </c>
      <c r="AZ58" s="21">
        <f t="shared" si="13"/>
        <v>0</v>
      </c>
      <c r="BA58" s="21">
        <f t="shared" si="13"/>
        <v>0</v>
      </c>
      <c r="BB58" s="21">
        <f t="shared" si="13"/>
        <v>0</v>
      </c>
      <c r="BC58" s="21">
        <f t="shared" si="13"/>
        <v>0</v>
      </c>
      <c r="BD58" s="21">
        <f t="shared" si="13"/>
        <v>0</v>
      </c>
      <c r="BE58" s="21">
        <f t="shared" si="13"/>
        <v>0</v>
      </c>
      <c r="BF58" s="21">
        <f t="shared" si="13"/>
        <v>0</v>
      </c>
      <c r="BG58" s="21">
        <f t="shared" si="13"/>
        <v>0</v>
      </c>
      <c r="BH58" s="21">
        <f t="shared" si="13"/>
        <v>0</v>
      </c>
      <c r="BI58" s="21">
        <f t="shared" si="13"/>
        <v>0</v>
      </c>
      <c r="BJ58" s="21">
        <f t="shared" si="13"/>
        <v>0</v>
      </c>
      <c r="BK58" s="21">
        <f t="shared" si="13"/>
        <v>0</v>
      </c>
      <c r="BL58" s="21">
        <f t="shared" si="13"/>
        <v>0</v>
      </c>
    </row>
    <row r="59" spans="1:64" hidden="1" x14ac:dyDescent="0.25">
      <c r="A59" s="21"/>
      <c r="B59" s="21"/>
      <c r="C59" s="21"/>
      <c r="D59" s="32" t="s">
        <v>54</v>
      </c>
      <c r="E59" s="21">
        <f>+IF(OR(E57="",E57&gt;=1.05),0,1)</f>
        <v>0</v>
      </c>
      <c r="F59" s="21">
        <f t="shared" ref="F59:BL59" si="14">+IF(OR(F57="",F57&gt;=1.05),0,1)</f>
        <v>0</v>
      </c>
      <c r="G59" s="21">
        <f t="shared" si="14"/>
        <v>0</v>
      </c>
      <c r="H59" s="21">
        <f t="shared" si="14"/>
        <v>0</v>
      </c>
      <c r="I59" s="21">
        <f t="shared" si="14"/>
        <v>0</v>
      </c>
      <c r="J59" s="21">
        <f t="shared" si="14"/>
        <v>0</v>
      </c>
      <c r="K59" s="21">
        <f t="shared" si="14"/>
        <v>0</v>
      </c>
      <c r="L59" s="21">
        <f t="shared" si="14"/>
        <v>0</v>
      </c>
      <c r="M59" s="21">
        <f t="shared" si="14"/>
        <v>0</v>
      </c>
      <c r="N59" s="21">
        <f t="shared" si="14"/>
        <v>0</v>
      </c>
      <c r="O59" s="21">
        <f t="shared" si="14"/>
        <v>0</v>
      </c>
      <c r="P59" s="21">
        <f t="shared" si="14"/>
        <v>0</v>
      </c>
      <c r="Q59" s="21">
        <f t="shared" si="14"/>
        <v>0</v>
      </c>
      <c r="R59" s="21">
        <f t="shared" si="14"/>
        <v>0</v>
      </c>
      <c r="S59" s="21">
        <f t="shared" si="14"/>
        <v>0</v>
      </c>
      <c r="T59" s="21">
        <f t="shared" si="14"/>
        <v>0</v>
      </c>
      <c r="U59" s="21">
        <f t="shared" si="14"/>
        <v>0</v>
      </c>
      <c r="V59" s="21">
        <f t="shared" si="14"/>
        <v>0</v>
      </c>
      <c r="W59" s="21">
        <f t="shared" si="14"/>
        <v>0</v>
      </c>
      <c r="X59" s="21">
        <f t="shared" si="14"/>
        <v>0</v>
      </c>
      <c r="Y59" s="21">
        <f t="shared" si="14"/>
        <v>0</v>
      </c>
      <c r="Z59" s="21">
        <f t="shared" si="14"/>
        <v>0</v>
      </c>
      <c r="AA59" s="21">
        <f t="shared" si="14"/>
        <v>0</v>
      </c>
      <c r="AB59" s="21">
        <f t="shared" si="14"/>
        <v>0</v>
      </c>
      <c r="AC59" s="21">
        <f t="shared" si="14"/>
        <v>0</v>
      </c>
      <c r="AD59" s="21">
        <f t="shared" si="14"/>
        <v>0</v>
      </c>
      <c r="AE59" s="21">
        <f t="shared" si="14"/>
        <v>0</v>
      </c>
      <c r="AF59" s="21">
        <f t="shared" si="14"/>
        <v>0</v>
      </c>
      <c r="AG59" s="21">
        <f t="shared" si="14"/>
        <v>0</v>
      </c>
      <c r="AH59" s="21">
        <f t="shared" si="14"/>
        <v>0</v>
      </c>
      <c r="AI59" s="21">
        <f t="shared" si="14"/>
        <v>0</v>
      </c>
      <c r="AJ59" s="21">
        <f t="shared" si="14"/>
        <v>0</v>
      </c>
      <c r="AK59" s="21">
        <f t="shared" si="14"/>
        <v>0</v>
      </c>
      <c r="AL59" s="21">
        <f t="shared" si="14"/>
        <v>0</v>
      </c>
      <c r="AM59" s="21">
        <f t="shared" si="14"/>
        <v>0</v>
      </c>
      <c r="AN59" s="21">
        <f t="shared" si="14"/>
        <v>0</v>
      </c>
      <c r="AO59" s="21">
        <f t="shared" si="14"/>
        <v>0</v>
      </c>
      <c r="AP59" s="21">
        <f t="shared" si="14"/>
        <v>0</v>
      </c>
      <c r="AQ59" s="21">
        <f t="shared" si="14"/>
        <v>0</v>
      </c>
      <c r="AR59" s="21">
        <f t="shared" si="14"/>
        <v>0</v>
      </c>
      <c r="AS59" s="21">
        <f t="shared" si="14"/>
        <v>0</v>
      </c>
      <c r="AT59" s="21">
        <f t="shared" si="14"/>
        <v>0</v>
      </c>
      <c r="AU59" s="21">
        <f t="shared" si="14"/>
        <v>0</v>
      </c>
      <c r="AV59" s="21">
        <f t="shared" si="14"/>
        <v>0</v>
      </c>
      <c r="AW59" s="21">
        <f t="shared" si="14"/>
        <v>0</v>
      </c>
      <c r="AX59" s="21">
        <f t="shared" si="14"/>
        <v>0</v>
      </c>
      <c r="AY59" s="21">
        <f t="shared" si="14"/>
        <v>0</v>
      </c>
      <c r="AZ59" s="21">
        <f t="shared" si="14"/>
        <v>0</v>
      </c>
      <c r="BA59" s="21">
        <f t="shared" si="14"/>
        <v>0</v>
      </c>
      <c r="BB59" s="21">
        <f t="shared" si="14"/>
        <v>0</v>
      </c>
      <c r="BC59" s="21">
        <f t="shared" si="14"/>
        <v>0</v>
      </c>
      <c r="BD59" s="21">
        <f t="shared" si="14"/>
        <v>0</v>
      </c>
      <c r="BE59" s="21">
        <f t="shared" si="14"/>
        <v>0</v>
      </c>
      <c r="BF59" s="21">
        <f t="shared" si="14"/>
        <v>0</v>
      </c>
      <c r="BG59" s="21">
        <f t="shared" si="14"/>
        <v>0</v>
      </c>
      <c r="BH59" s="21">
        <f t="shared" si="14"/>
        <v>0</v>
      </c>
      <c r="BI59" s="21">
        <f t="shared" si="14"/>
        <v>0</v>
      </c>
      <c r="BJ59" s="21">
        <f t="shared" si="14"/>
        <v>0</v>
      </c>
      <c r="BK59" s="21">
        <f t="shared" si="14"/>
        <v>0</v>
      </c>
      <c r="BL59" s="21">
        <f t="shared" si="14"/>
        <v>0</v>
      </c>
    </row>
    <row r="60" spans="1:64" hidden="1" x14ac:dyDescent="0.25">
      <c r="A60" s="21"/>
      <c r="B60" s="21"/>
      <c r="C60" s="21"/>
      <c r="D60" s="32" t="s">
        <v>55</v>
      </c>
      <c r="E60" s="21" t="str">
        <f>+IF(E51=0,"",IF(E51&lt;0,1,0))</f>
        <v/>
      </c>
      <c r="F60" s="21">
        <f t="shared" ref="F60:BL60" si="15">+IF(F51=0,"",IF(F51&lt;0,1,0))</f>
        <v>0</v>
      </c>
      <c r="G60" s="21">
        <f t="shared" si="15"/>
        <v>0</v>
      </c>
      <c r="H60" s="21">
        <f t="shared" si="15"/>
        <v>0</v>
      </c>
      <c r="I60" s="21">
        <f t="shared" si="15"/>
        <v>0</v>
      </c>
      <c r="J60" s="21">
        <f t="shared" si="15"/>
        <v>0</v>
      </c>
      <c r="K60" s="21">
        <f t="shared" si="15"/>
        <v>0</v>
      </c>
      <c r="L60" s="21">
        <f t="shared" si="15"/>
        <v>0</v>
      </c>
      <c r="M60" s="21">
        <f t="shared" si="15"/>
        <v>0</v>
      </c>
      <c r="N60" s="21">
        <f t="shared" si="15"/>
        <v>0</v>
      </c>
      <c r="O60" s="21">
        <f t="shared" si="15"/>
        <v>0</v>
      </c>
      <c r="P60" s="21">
        <f t="shared" si="15"/>
        <v>0</v>
      </c>
      <c r="Q60" s="21">
        <f t="shared" si="15"/>
        <v>0</v>
      </c>
      <c r="R60" s="21">
        <f t="shared" si="15"/>
        <v>0</v>
      </c>
      <c r="S60" s="21">
        <f t="shared" si="15"/>
        <v>0</v>
      </c>
      <c r="T60" s="21">
        <f t="shared" si="15"/>
        <v>0</v>
      </c>
      <c r="U60" s="21">
        <f t="shared" si="15"/>
        <v>0</v>
      </c>
      <c r="V60" s="21">
        <f t="shared" si="15"/>
        <v>0</v>
      </c>
      <c r="W60" s="21">
        <f t="shared" si="15"/>
        <v>0</v>
      </c>
      <c r="X60" s="21">
        <f t="shared" si="15"/>
        <v>0</v>
      </c>
      <c r="Y60" s="21">
        <f t="shared" si="15"/>
        <v>0</v>
      </c>
      <c r="Z60" s="21">
        <f t="shared" si="15"/>
        <v>0</v>
      </c>
      <c r="AA60" s="21">
        <f t="shared" si="15"/>
        <v>0</v>
      </c>
      <c r="AB60" s="21">
        <f t="shared" si="15"/>
        <v>0</v>
      </c>
      <c r="AC60" s="21">
        <f t="shared" si="15"/>
        <v>0</v>
      </c>
      <c r="AD60" s="21">
        <f t="shared" si="15"/>
        <v>0</v>
      </c>
      <c r="AE60" s="21">
        <f t="shared" si="15"/>
        <v>0</v>
      </c>
      <c r="AF60" s="21">
        <f t="shared" si="15"/>
        <v>0</v>
      </c>
      <c r="AG60" s="21">
        <f t="shared" si="15"/>
        <v>0</v>
      </c>
      <c r="AH60" s="21">
        <f t="shared" si="15"/>
        <v>0</v>
      </c>
      <c r="AI60" s="21">
        <f t="shared" si="15"/>
        <v>0</v>
      </c>
      <c r="AJ60" s="21">
        <f t="shared" si="15"/>
        <v>0</v>
      </c>
      <c r="AK60" s="21">
        <f t="shared" si="15"/>
        <v>0</v>
      </c>
      <c r="AL60" s="21">
        <f t="shared" si="15"/>
        <v>0</v>
      </c>
      <c r="AM60" s="21">
        <f t="shared" si="15"/>
        <v>0</v>
      </c>
      <c r="AN60" s="21">
        <f t="shared" si="15"/>
        <v>0</v>
      </c>
      <c r="AO60" s="21">
        <f t="shared" si="15"/>
        <v>0</v>
      </c>
      <c r="AP60" s="21">
        <f t="shared" si="15"/>
        <v>0</v>
      </c>
      <c r="AQ60" s="21">
        <f t="shared" si="15"/>
        <v>0</v>
      </c>
      <c r="AR60" s="21">
        <f t="shared" si="15"/>
        <v>0</v>
      </c>
      <c r="AS60" s="21">
        <f t="shared" si="15"/>
        <v>0</v>
      </c>
      <c r="AT60" s="21">
        <f t="shared" si="15"/>
        <v>0</v>
      </c>
      <c r="AU60" s="21">
        <f t="shared" si="15"/>
        <v>0</v>
      </c>
      <c r="AV60" s="21">
        <f t="shared" si="15"/>
        <v>0</v>
      </c>
      <c r="AW60" s="21">
        <f t="shared" si="15"/>
        <v>0</v>
      </c>
      <c r="AX60" s="21">
        <f t="shared" si="15"/>
        <v>0</v>
      </c>
      <c r="AY60" s="21">
        <f t="shared" si="15"/>
        <v>0</v>
      </c>
      <c r="AZ60" s="21">
        <f t="shared" si="15"/>
        <v>0</v>
      </c>
      <c r="BA60" s="21">
        <f t="shared" si="15"/>
        <v>0</v>
      </c>
      <c r="BB60" s="21">
        <f t="shared" si="15"/>
        <v>0</v>
      </c>
      <c r="BC60" s="21">
        <f t="shared" si="15"/>
        <v>0</v>
      </c>
      <c r="BD60" s="21">
        <f t="shared" si="15"/>
        <v>0</v>
      </c>
      <c r="BE60" s="21">
        <f t="shared" si="15"/>
        <v>0</v>
      </c>
      <c r="BF60" s="21">
        <f t="shared" si="15"/>
        <v>0</v>
      </c>
      <c r="BG60" s="21">
        <f t="shared" si="15"/>
        <v>0</v>
      </c>
      <c r="BH60" s="21">
        <f t="shared" si="15"/>
        <v>0</v>
      </c>
      <c r="BI60" s="21">
        <f t="shared" si="15"/>
        <v>0</v>
      </c>
      <c r="BJ60" s="21">
        <f t="shared" si="15"/>
        <v>0</v>
      </c>
      <c r="BK60" s="21">
        <f t="shared" si="15"/>
        <v>0</v>
      </c>
      <c r="BL60" s="21">
        <f t="shared" si="15"/>
        <v>0</v>
      </c>
    </row>
    <row r="61" spans="1:64" x14ac:dyDescent="0.25">
      <c r="E61" s="143"/>
    </row>
  </sheetData>
  <sheetProtection algorithmName="SHA-512" hashValue="Qyrz30+oPRPTly0gsxiTOUqZykerKX+9MRyhm831oi9syZpE9+xBeXo6qAz1hO3y14WF4KglzAVOl4qz4wkikQ==" saltValue="jzVEyWV1mOirHljWJhlhHQ==" spinCount="100000" sheet="1" objects="1" scenarios="1"/>
  <mergeCells count="18">
    <mergeCell ref="B2:C2"/>
    <mergeCell ref="B4:C4"/>
    <mergeCell ref="B5:C5"/>
    <mergeCell ref="B6:C6"/>
    <mergeCell ref="B7:C7"/>
    <mergeCell ref="B16:C16"/>
    <mergeCell ref="B17:C17"/>
    <mergeCell ref="A20:A45"/>
    <mergeCell ref="B20:B21"/>
    <mergeCell ref="B24:B28"/>
    <mergeCell ref="B29:B31"/>
    <mergeCell ref="B37:B39"/>
    <mergeCell ref="B40:B44"/>
    <mergeCell ref="A12:A17"/>
    <mergeCell ref="B12:C12"/>
    <mergeCell ref="B13:C13"/>
    <mergeCell ref="B14:C14"/>
    <mergeCell ref="B15:C15"/>
  </mergeCells>
  <conditionalFormatting sqref="E12:I16">
    <cfRule type="expression" dxfId="9" priority="3">
      <formula>"E$10&gt;$D$2"</formula>
    </cfRule>
  </conditionalFormatting>
  <conditionalFormatting sqref="F51:BL51">
    <cfRule type="cellIs" dxfId="8" priority="2" operator="lessThan">
      <formula>0</formula>
    </cfRule>
  </conditionalFormatting>
  <conditionalFormatting sqref="E51">
    <cfRule type="cellIs" dxfId="7" priority="1" operator="lessThan">
      <formula>0</formula>
    </cfRule>
  </conditionalFormatting>
  <pageMargins left="0.7" right="0.7" top="0.75" bottom="0.75" header="0.3" footer="0.3"/>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80"/>
  <sheetViews>
    <sheetView showGridLines="0" zoomScaleNormal="100" workbookViewId="0">
      <pane xSplit="5" ySplit="10" topLeftCell="H29" activePane="bottomRight" state="frozen"/>
      <selection activeCell="B1" sqref="B1"/>
      <selection pane="topRight" activeCell="F1" sqref="F1"/>
      <selection pane="bottomLeft" activeCell="B11" sqref="B11"/>
      <selection pane="bottomRight" activeCell="E21" sqref="E21"/>
    </sheetView>
  </sheetViews>
  <sheetFormatPr baseColWidth="10" defaultRowHeight="15" x14ac:dyDescent="0.25"/>
  <cols>
    <col min="1" max="1" width="3" hidden="1" customWidth="1"/>
    <col min="2" max="2" width="3.7109375" customWidth="1"/>
    <col min="3" max="3" width="25.85546875" customWidth="1"/>
    <col min="4" max="4" width="31.85546875" customWidth="1"/>
    <col min="5" max="5" width="23.140625" customWidth="1"/>
    <col min="6" max="65" width="18" customWidth="1"/>
    <col min="66" max="16384" width="11.42578125" style="75"/>
  </cols>
  <sheetData>
    <row r="1" spans="1:65" ht="4.5" customHeight="1" x14ac:dyDescent="0.25">
      <c r="A1">
        <v>1</v>
      </c>
    </row>
    <row r="2" spans="1:65" x14ac:dyDescent="0.25">
      <c r="A2">
        <v>2</v>
      </c>
      <c r="C2" s="163" t="s">
        <v>48</v>
      </c>
      <c r="D2" s="163"/>
      <c r="E2" s="30">
        <f>+'FLUJO REAL'!D2</f>
        <v>0</v>
      </c>
    </row>
    <row r="3" spans="1:65" ht="4.5" customHeight="1" x14ac:dyDescent="0.25">
      <c r="A3">
        <v>3</v>
      </c>
      <c r="C3" s="18"/>
      <c r="D3" s="18"/>
      <c r="E3" s="24"/>
    </row>
    <row r="4" spans="1:65" s="76" customFormat="1" ht="15.75" x14ac:dyDescent="0.25">
      <c r="A4">
        <v>4</v>
      </c>
      <c r="B4" s="22"/>
      <c r="C4" s="166" t="s">
        <v>37</v>
      </c>
      <c r="D4" s="166"/>
      <c r="E4" s="30">
        <f>+'FLUJO REAL'!D4</f>
        <v>0</v>
      </c>
      <c r="F4" s="22"/>
      <c r="G4" s="107" t="s">
        <v>120</v>
      </c>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row>
    <row r="5" spans="1:65" s="76" customFormat="1" ht="15.75" x14ac:dyDescent="0.25">
      <c r="A5">
        <v>5</v>
      </c>
      <c r="B5" s="22"/>
      <c r="C5" s="166" t="s">
        <v>38</v>
      </c>
      <c r="D5" s="166"/>
      <c r="E5" s="30">
        <f>+'FLUJO REAL'!D5</f>
        <v>0</v>
      </c>
      <c r="F5" s="22"/>
      <c r="G5" s="107" t="s">
        <v>121</v>
      </c>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row>
    <row r="6" spans="1:65" s="76" customFormat="1" x14ac:dyDescent="0.25">
      <c r="A6">
        <v>6</v>
      </c>
      <c r="B6" s="22"/>
      <c r="C6" s="166" t="s">
        <v>39</v>
      </c>
      <c r="D6" s="166"/>
      <c r="E6" s="30">
        <f>+'FLUJO REAL'!D6</f>
        <v>0</v>
      </c>
      <c r="F6" s="25"/>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row>
    <row r="7" spans="1:65" s="76" customFormat="1" x14ac:dyDescent="0.25">
      <c r="A7">
        <v>7</v>
      </c>
      <c r="B7" s="22"/>
      <c r="C7" s="166" t="s">
        <v>40</v>
      </c>
      <c r="D7" s="166"/>
      <c r="E7" s="30">
        <f>+'FLUJO REAL'!D7</f>
        <v>0</v>
      </c>
      <c r="F7" s="25"/>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row>
    <row r="8" spans="1:65" ht="7.5" customHeight="1" x14ac:dyDescent="0.25">
      <c r="A8">
        <v>8</v>
      </c>
      <c r="G8" s="17"/>
    </row>
    <row r="9" spans="1:65" s="77" customFormat="1" ht="9.75" hidden="1" customHeight="1" x14ac:dyDescent="0.25">
      <c r="A9">
        <v>9</v>
      </c>
      <c r="B9" s="42"/>
      <c r="C9" s="42"/>
      <c r="D9" s="42"/>
      <c r="E9" s="42"/>
      <c r="F9" s="42">
        <f>+VLOOKUP(MONTH(F10),INSUMOS!$A$2:$B$13,2,FALSE)</f>
        <v>31</v>
      </c>
      <c r="G9" s="42" t="e">
        <f>+VLOOKUP(MONTH(G10),INSUMOS!$A$2:$B$13,2,FALSE)</f>
        <v>#VALUE!</v>
      </c>
      <c r="H9" s="42" t="e">
        <f>+VLOOKUP(MONTH(H10),INSUMOS!$A$2:$B$13,2,FALSE)</f>
        <v>#VALUE!</v>
      </c>
      <c r="I9" s="42" t="e">
        <f>+VLOOKUP(MONTH(I10),INSUMOS!$A$2:$B$13,2,FALSE)</f>
        <v>#VALUE!</v>
      </c>
      <c r="J9" s="42" t="e">
        <f>+VLOOKUP(MONTH(J10),INSUMOS!$A$2:$B$13,2,FALSE)</f>
        <v>#VALUE!</v>
      </c>
      <c r="K9" s="42" t="e">
        <f>+VLOOKUP(MONTH(K10),INSUMOS!$A$2:$B$13,2,FALSE)</f>
        <v>#VALUE!</v>
      </c>
      <c r="L9" s="42" t="e">
        <f>+VLOOKUP(MONTH(L10),INSUMOS!$A$2:$B$13,2,FALSE)</f>
        <v>#VALUE!</v>
      </c>
      <c r="M9" s="42" t="e">
        <f>+VLOOKUP(MONTH(M10),INSUMOS!$A$2:$B$13,2,FALSE)</f>
        <v>#VALUE!</v>
      </c>
      <c r="N9" s="42" t="e">
        <f>+VLOOKUP(MONTH(N10),INSUMOS!$A$2:$B$13,2,FALSE)</f>
        <v>#VALUE!</v>
      </c>
      <c r="O9" s="42" t="e">
        <f>+VLOOKUP(MONTH(O10),INSUMOS!$A$2:$B$13,2,FALSE)</f>
        <v>#VALUE!</v>
      </c>
      <c r="P9" s="42" t="e">
        <f>+VLOOKUP(MONTH(P10),INSUMOS!$A$2:$B$13,2,FALSE)</f>
        <v>#VALUE!</v>
      </c>
      <c r="Q9" s="42" t="e">
        <f>+VLOOKUP(MONTH(Q10),INSUMOS!$A$2:$B$13,2,FALSE)</f>
        <v>#VALUE!</v>
      </c>
      <c r="R9" s="42" t="e">
        <f>+VLOOKUP(MONTH(R10),INSUMOS!$A$2:$B$13,2,FALSE)</f>
        <v>#VALUE!</v>
      </c>
      <c r="S9" s="42" t="e">
        <f>+VLOOKUP(MONTH(S10),INSUMOS!$A$2:$B$13,2,FALSE)</f>
        <v>#VALUE!</v>
      </c>
      <c r="T9" s="42" t="e">
        <f>+VLOOKUP(MONTH(T10),INSUMOS!$A$2:$B$13,2,FALSE)</f>
        <v>#VALUE!</v>
      </c>
      <c r="U9" s="42" t="e">
        <f>+VLOOKUP(MONTH(U10),INSUMOS!$A$2:$B$13,2,FALSE)</f>
        <v>#VALUE!</v>
      </c>
      <c r="V9" s="42" t="e">
        <f>+VLOOKUP(MONTH(V10),INSUMOS!$A$2:$B$13,2,FALSE)</f>
        <v>#VALUE!</v>
      </c>
      <c r="W9" s="42" t="e">
        <f>+VLOOKUP(MONTH(W10),INSUMOS!$A$2:$B$13,2,FALSE)</f>
        <v>#VALUE!</v>
      </c>
      <c r="X9" s="42" t="e">
        <f>+VLOOKUP(MONTH(X10),INSUMOS!$A$2:$B$13,2,FALSE)</f>
        <v>#VALUE!</v>
      </c>
      <c r="Y9" s="42" t="e">
        <f>+VLOOKUP(MONTH(Y10),INSUMOS!$A$2:$B$13,2,FALSE)</f>
        <v>#VALUE!</v>
      </c>
      <c r="Z9" s="42" t="e">
        <f>+VLOOKUP(MONTH(Z10),INSUMOS!$A$2:$B$13,2,FALSE)</f>
        <v>#VALUE!</v>
      </c>
      <c r="AA9" s="42" t="e">
        <f>+VLOOKUP(MONTH(AA10),INSUMOS!$A$2:$B$13,2,FALSE)</f>
        <v>#VALUE!</v>
      </c>
      <c r="AB9" s="42" t="e">
        <f>+VLOOKUP(MONTH(AB10),INSUMOS!$A$2:$B$13,2,FALSE)</f>
        <v>#VALUE!</v>
      </c>
      <c r="AC9" s="42" t="e">
        <f>+VLOOKUP(MONTH(AC10),INSUMOS!$A$2:$B$13,2,FALSE)</f>
        <v>#VALUE!</v>
      </c>
      <c r="AD9" s="42" t="e">
        <f>+VLOOKUP(MONTH(AD10),INSUMOS!$A$2:$B$13,2,FALSE)</f>
        <v>#VALUE!</v>
      </c>
      <c r="AE9" s="42" t="e">
        <f>+VLOOKUP(MONTH(AE10),INSUMOS!$A$2:$B$13,2,FALSE)</f>
        <v>#VALUE!</v>
      </c>
      <c r="AF9" s="42" t="e">
        <f>+VLOOKUP(MONTH(AF10),INSUMOS!$A$2:$B$13,2,FALSE)</f>
        <v>#VALUE!</v>
      </c>
      <c r="AG9" s="42" t="e">
        <f>+VLOOKUP(MONTH(AG10),INSUMOS!$A$2:$B$13,2,FALSE)</f>
        <v>#VALUE!</v>
      </c>
      <c r="AH9" s="42" t="e">
        <f>+VLOOKUP(MONTH(AH10),INSUMOS!$A$2:$B$13,2,FALSE)</f>
        <v>#VALUE!</v>
      </c>
      <c r="AI9" s="42" t="e">
        <f>+VLOOKUP(MONTH(AI10),INSUMOS!$A$2:$B$13,2,FALSE)</f>
        <v>#VALUE!</v>
      </c>
      <c r="AJ9" s="42" t="e">
        <f>+VLOOKUP(MONTH(AJ10),INSUMOS!$A$2:$B$13,2,FALSE)</f>
        <v>#VALUE!</v>
      </c>
      <c r="AK9" s="42" t="e">
        <f>+VLOOKUP(MONTH(AK10),INSUMOS!$A$2:$B$13,2,FALSE)</f>
        <v>#VALUE!</v>
      </c>
      <c r="AL9" s="42" t="e">
        <f>+VLOOKUP(MONTH(AL10),INSUMOS!$A$2:$B$13,2,FALSE)</f>
        <v>#VALUE!</v>
      </c>
      <c r="AM9" s="42" t="e">
        <f>+VLOOKUP(MONTH(AM10),INSUMOS!$A$2:$B$13,2,FALSE)</f>
        <v>#VALUE!</v>
      </c>
      <c r="AN9" s="42" t="e">
        <f>+VLOOKUP(MONTH(AN10),INSUMOS!$A$2:$B$13,2,FALSE)</f>
        <v>#VALUE!</v>
      </c>
      <c r="AO9" s="42" t="e">
        <f>+VLOOKUP(MONTH(AO10),INSUMOS!$A$2:$B$13,2,FALSE)</f>
        <v>#VALUE!</v>
      </c>
      <c r="AP9" s="42" t="e">
        <f>+VLOOKUP(MONTH(AP10),INSUMOS!$A$2:$B$13,2,FALSE)</f>
        <v>#VALUE!</v>
      </c>
      <c r="AQ9" s="42" t="e">
        <f>+VLOOKUP(MONTH(AQ10),INSUMOS!$A$2:$B$13,2,FALSE)</f>
        <v>#VALUE!</v>
      </c>
      <c r="AR9" s="42" t="e">
        <f>+VLOOKUP(MONTH(AR10),INSUMOS!$A$2:$B$13,2,FALSE)</f>
        <v>#VALUE!</v>
      </c>
      <c r="AS9" s="42" t="e">
        <f>+VLOOKUP(MONTH(AS10),INSUMOS!$A$2:$B$13,2,FALSE)</f>
        <v>#VALUE!</v>
      </c>
      <c r="AT9" s="42" t="e">
        <f>+VLOOKUP(MONTH(AT10),INSUMOS!$A$2:$B$13,2,FALSE)</f>
        <v>#VALUE!</v>
      </c>
      <c r="AU9" s="42" t="e">
        <f>+VLOOKUP(MONTH(AU10),INSUMOS!$A$2:$B$13,2,FALSE)</f>
        <v>#VALUE!</v>
      </c>
      <c r="AV9" s="42" t="e">
        <f>+VLOOKUP(MONTH(AV10),INSUMOS!$A$2:$B$13,2,FALSE)</f>
        <v>#VALUE!</v>
      </c>
      <c r="AW9" s="42" t="e">
        <f>+VLOOKUP(MONTH(AW10),INSUMOS!$A$2:$B$13,2,FALSE)</f>
        <v>#VALUE!</v>
      </c>
      <c r="AX9" s="42" t="e">
        <f>+VLOOKUP(MONTH(AX10),INSUMOS!$A$2:$B$13,2,FALSE)</f>
        <v>#VALUE!</v>
      </c>
      <c r="AY9" s="42" t="e">
        <f>+VLOOKUP(MONTH(AY10),INSUMOS!$A$2:$B$13,2,FALSE)</f>
        <v>#VALUE!</v>
      </c>
      <c r="AZ9" s="42" t="e">
        <f>+VLOOKUP(MONTH(AZ10),INSUMOS!$A$2:$B$13,2,FALSE)</f>
        <v>#VALUE!</v>
      </c>
      <c r="BA9" s="42" t="e">
        <f>+VLOOKUP(MONTH(BA10),INSUMOS!$A$2:$B$13,2,FALSE)</f>
        <v>#VALUE!</v>
      </c>
      <c r="BB9" s="42" t="e">
        <f>+VLOOKUP(MONTH(BB10),INSUMOS!$A$2:$B$13,2,FALSE)</f>
        <v>#VALUE!</v>
      </c>
      <c r="BC9" s="42" t="e">
        <f>+VLOOKUP(MONTH(BC10),INSUMOS!$A$2:$B$13,2,FALSE)</f>
        <v>#VALUE!</v>
      </c>
      <c r="BD9" s="42" t="e">
        <f>+VLOOKUP(MONTH(BD10),INSUMOS!$A$2:$B$13,2,FALSE)</f>
        <v>#VALUE!</v>
      </c>
      <c r="BE9" s="42" t="e">
        <f>+VLOOKUP(MONTH(BE10),INSUMOS!$A$2:$B$13,2,FALSE)</f>
        <v>#VALUE!</v>
      </c>
      <c r="BF9" s="42" t="e">
        <f>+VLOOKUP(MONTH(BF10),INSUMOS!$A$2:$B$13,2,FALSE)</f>
        <v>#VALUE!</v>
      </c>
      <c r="BG9" s="42" t="e">
        <f>+VLOOKUP(MONTH(BG10),INSUMOS!$A$2:$B$13,2,FALSE)</f>
        <v>#VALUE!</v>
      </c>
      <c r="BH9" s="42" t="e">
        <f>+VLOOKUP(MONTH(BH10),INSUMOS!$A$2:$B$13,2,FALSE)</f>
        <v>#VALUE!</v>
      </c>
      <c r="BI9" s="42" t="e">
        <f>+VLOOKUP(MONTH(BI10),INSUMOS!$A$2:$B$13,2,FALSE)</f>
        <v>#VALUE!</v>
      </c>
      <c r="BJ9" s="42" t="e">
        <f>+VLOOKUP(MONTH(BJ10),INSUMOS!$A$2:$B$13,2,FALSE)</f>
        <v>#VALUE!</v>
      </c>
      <c r="BK9" s="42" t="e">
        <f>+VLOOKUP(MONTH(BK10),INSUMOS!$A$2:$B$13,2,FALSE)</f>
        <v>#VALUE!</v>
      </c>
      <c r="BL9" s="42" t="e">
        <f>+VLOOKUP(MONTH(BL10),INSUMOS!$A$2:$B$13,2,FALSE)</f>
        <v>#VALUE!</v>
      </c>
      <c r="BM9" s="42" t="e">
        <f>+VLOOKUP(MONTH(BM10),INSUMOS!$A$2:$B$13,2,FALSE)</f>
        <v>#VALUE!</v>
      </c>
    </row>
    <row r="10" spans="1:65" x14ac:dyDescent="0.25">
      <c r="A10">
        <v>1</v>
      </c>
      <c r="B10" s="1"/>
      <c r="C10" s="1"/>
      <c r="D10" s="1"/>
      <c r="E10" s="27" t="s">
        <v>44</v>
      </c>
      <c r="F10" s="69">
        <f>+IF('FLUJO REAL'!E13&lt;&gt;"",'FLUJO REAL'!E13,'FLUJO COMPLETO'!$E$6)</f>
        <v>0</v>
      </c>
      <c r="G10" s="69" t="str">
        <f>+IF('FLUJO REAL'!F13&lt;&gt;"",'FLUJO REAL'!F13,IFERROR(IF(EDATE(F10,1)&lt;=$E$7,EDATE(F10,1),""),""))</f>
        <v/>
      </c>
      <c r="H10" s="69" t="str">
        <f>+IF('FLUJO REAL'!G13&lt;&gt;"",'FLUJO REAL'!G13,IFERROR(IF(EDATE(G10,1)&lt;=$E$7,EDATE(G10,1),""),""))</f>
        <v/>
      </c>
      <c r="I10" s="69" t="str">
        <f>+IF('FLUJO REAL'!H13&lt;&gt;"",'FLUJO REAL'!H13,IFERROR(IF(EDATE(H10,1)&lt;=$E$7,EDATE(H10,1),""),""))</f>
        <v/>
      </c>
      <c r="J10" s="69" t="str">
        <f>+IF('FLUJO REAL'!I13&lt;&gt;"",'FLUJO REAL'!I13,IFERROR(IF(EDATE(I10,1)&lt;=$E$7,EDATE(I10,1),""),""))</f>
        <v/>
      </c>
      <c r="K10" s="69" t="str">
        <f>+IF('FLUJO REAL'!J13&lt;&gt;"",'FLUJO REAL'!J13,IFERROR(IF(EDATE(J10,1)&lt;=$E$7,EDATE(J10,1),""),""))</f>
        <v/>
      </c>
      <c r="L10" s="69" t="str">
        <f>+IF('FLUJO REAL'!K13&lt;&gt;"",'FLUJO REAL'!K13,IFERROR(IF(EDATE(K10,1)&lt;=$E$7,EDATE(K10,1),""),""))</f>
        <v/>
      </c>
      <c r="M10" s="69" t="str">
        <f>+IF('FLUJO REAL'!L13&lt;&gt;"",'FLUJO REAL'!L13,IFERROR(IF(EDATE(L10,1)&lt;=$E$7,EDATE(L10,1),""),""))</f>
        <v/>
      </c>
      <c r="N10" s="69" t="str">
        <f>+IF('FLUJO REAL'!M13&lt;&gt;"",'FLUJO REAL'!M13,IFERROR(IF(EDATE(M10,1)&lt;=$E$7,EDATE(M10,1),""),""))</f>
        <v/>
      </c>
      <c r="O10" s="69" t="str">
        <f>+IF('FLUJO REAL'!N13&lt;&gt;"",'FLUJO REAL'!N13,IFERROR(IF(EDATE(N10,1)&lt;=$E$7,EDATE(N10,1),""),""))</f>
        <v/>
      </c>
      <c r="P10" s="69" t="str">
        <f>+IF('FLUJO REAL'!O13&lt;&gt;"",'FLUJO REAL'!O13,IFERROR(IF(EDATE(O10,1)&lt;=$E$7,EDATE(O10,1),""),""))</f>
        <v/>
      </c>
      <c r="Q10" s="69" t="str">
        <f>+IF('FLUJO REAL'!P13&lt;&gt;"",'FLUJO REAL'!P13,IFERROR(IF(EDATE(P10,1)&lt;=$E$7,EDATE(P10,1),""),""))</f>
        <v/>
      </c>
      <c r="R10" s="69" t="str">
        <f>+IF('FLUJO REAL'!Q13&lt;&gt;"",'FLUJO REAL'!Q13,IFERROR(IF(EDATE(Q10,1)&lt;=$E$7,EDATE(Q10,1),""),""))</f>
        <v/>
      </c>
      <c r="S10" s="69" t="str">
        <f>+IF('FLUJO REAL'!R13&lt;&gt;"",'FLUJO REAL'!R13,IFERROR(IF(EDATE(R10,1)&lt;=$E$7,EDATE(R10,1),""),""))</f>
        <v/>
      </c>
      <c r="T10" s="69" t="str">
        <f>+IF('FLUJO REAL'!S13&lt;&gt;"",'FLUJO REAL'!S13,IFERROR(IF(EDATE(S10,1)&lt;=$E$7,EDATE(S10,1),""),""))</f>
        <v/>
      </c>
      <c r="U10" s="69" t="str">
        <f>+IF('FLUJO REAL'!T13&lt;&gt;"",'FLUJO REAL'!T13,IFERROR(IF(EDATE(T10,1)&lt;=$E$7,EDATE(T10,1),""),""))</f>
        <v/>
      </c>
      <c r="V10" s="69" t="str">
        <f>+IF('FLUJO REAL'!U13&lt;&gt;"",'FLUJO REAL'!U13,IFERROR(IF(EDATE(U10,1)&lt;=$E$7,EDATE(U10,1),""),""))</f>
        <v/>
      </c>
      <c r="W10" s="69" t="str">
        <f>+IF('FLUJO REAL'!V13&lt;&gt;"",'FLUJO REAL'!V13,IFERROR(IF(EDATE(V10,1)&lt;=$E$7,EDATE(V10,1),""),""))</f>
        <v/>
      </c>
      <c r="X10" s="69" t="str">
        <f>+IF('FLUJO REAL'!W13&lt;&gt;"",'FLUJO REAL'!W13,IFERROR(IF(EDATE(W10,1)&lt;=$E$7,EDATE(W10,1),""),""))</f>
        <v/>
      </c>
      <c r="Y10" s="69" t="str">
        <f>+IF('FLUJO REAL'!X13&lt;&gt;"",'FLUJO REAL'!X13,IFERROR(IF(EDATE(X10,1)&lt;=$E$7,EDATE(X10,1),""),""))</f>
        <v/>
      </c>
      <c r="Z10" s="69" t="str">
        <f>+IF('FLUJO REAL'!Y13&lt;&gt;"",'FLUJO REAL'!Y13,IFERROR(IF(EDATE(Y10,1)&lt;=$E$7,EDATE(Y10,1),""),""))</f>
        <v/>
      </c>
      <c r="AA10" s="69" t="str">
        <f>+IF('FLUJO REAL'!Z13&lt;&gt;"",'FLUJO REAL'!Z13,IFERROR(IF(EDATE(Z10,1)&lt;=$E$7,EDATE(Z10,1),""),""))</f>
        <v/>
      </c>
      <c r="AB10" s="69" t="str">
        <f>+IF('FLUJO REAL'!AA13&lt;&gt;"",'FLUJO REAL'!AA13,IFERROR(IF(EDATE(AA10,1)&lt;=$E$7,EDATE(AA10,1),""),""))</f>
        <v/>
      </c>
      <c r="AC10" s="69" t="str">
        <f>+IF('FLUJO REAL'!AB13&lt;&gt;"",'FLUJO REAL'!AB13,IFERROR(IF(EDATE(AB10,1)&lt;=$E$7,EDATE(AB10,1),""),""))</f>
        <v/>
      </c>
      <c r="AD10" s="69" t="str">
        <f>+IF('FLUJO REAL'!AC13&lt;&gt;"",'FLUJO REAL'!AC13,IFERROR(IF(EDATE(AC10,1)&lt;=$E$7,EDATE(AC10,1),""),""))</f>
        <v/>
      </c>
      <c r="AE10" s="69" t="str">
        <f>+IF('FLUJO REAL'!AD13&lt;&gt;"",'FLUJO REAL'!AD13,IFERROR(IF(EDATE(AD10,1)&lt;=$E$7,EDATE(AD10,1),""),""))</f>
        <v/>
      </c>
      <c r="AF10" s="69" t="str">
        <f>+IF('FLUJO REAL'!AE13&lt;&gt;"",'FLUJO REAL'!AE13,IFERROR(IF(EDATE(AE10,1)&lt;=$E$7,EDATE(AE10,1),""),""))</f>
        <v/>
      </c>
      <c r="AG10" s="69" t="str">
        <f>+IF('FLUJO REAL'!AF13&lt;&gt;"",'FLUJO REAL'!AF13,IFERROR(IF(EDATE(AF10,1)&lt;=$E$7,EDATE(AF10,1),""),""))</f>
        <v/>
      </c>
      <c r="AH10" s="69" t="str">
        <f>+IF('FLUJO REAL'!AG13&lt;&gt;"",'FLUJO REAL'!AG13,IFERROR(IF(EDATE(AG10,1)&lt;=$E$7,EDATE(AG10,1),""),""))</f>
        <v/>
      </c>
      <c r="AI10" s="69" t="str">
        <f>+IF('FLUJO REAL'!AH13&lt;&gt;"",'FLUJO REAL'!AH13,IFERROR(IF(EDATE(AH10,1)&lt;=$E$7,EDATE(AH10,1),""),""))</f>
        <v/>
      </c>
      <c r="AJ10" s="69" t="str">
        <f>+IF('FLUJO REAL'!AI13&lt;&gt;"",'FLUJO REAL'!AI13,IFERROR(IF(EDATE(AI10,1)&lt;=$E$7,EDATE(AI10,1),""),""))</f>
        <v/>
      </c>
      <c r="AK10" s="69" t="str">
        <f>+IF('FLUJO REAL'!AJ13&lt;&gt;"",'FLUJO REAL'!AJ13,IFERROR(IF(EDATE(AJ10,1)&lt;=$E$7,EDATE(AJ10,1),""),""))</f>
        <v/>
      </c>
      <c r="AL10" s="69" t="str">
        <f>+IF('FLUJO REAL'!AK13&lt;&gt;"",'FLUJO REAL'!AK13,IFERROR(IF(EDATE(AK10,1)&lt;=$E$7,EDATE(AK10,1),""),""))</f>
        <v/>
      </c>
      <c r="AM10" s="69" t="str">
        <f>+IF('FLUJO REAL'!AL13&lt;&gt;"",'FLUJO REAL'!AL13,IFERROR(IF(EDATE(AL10,1)&lt;=$E$7,EDATE(AL10,1),""),""))</f>
        <v/>
      </c>
      <c r="AN10" s="69" t="str">
        <f>+IF('FLUJO REAL'!AM13&lt;&gt;"",'FLUJO REAL'!AM13,IFERROR(IF(EDATE(AM10,1)&lt;=$E$7,EDATE(AM10,1),""),""))</f>
        <v/>
      </c>
      <c r="AO10" s="69" t="str">
        <f>+IF('FLUJO REAL'!AN13&lt;&gt;"",'FLUJO REAL'!AN13,IFERROR(IF(EDATE(AN10,1)&lt;=$E$7,EDATE(AN10,1),""),""))</f>
        <v/>
      </c>
      <c r="AP10" s="69" t="str">
        <f>+IF('FLUJO REAL'!AO13&lt;&gt;"",'FLUJO REAL'!AO13,IFERROR(IF(EDATE(AO10,1)&lt;=$E$7,EDATE(AO10,1),""),""))</f>
        <v/>
      </c>
      <c r="AQ10" s="69" t="str">
        <f>+IF('FLUJO REAL'!AP13&lt;&gt;"",'FLUJO REAL'!AP13,IFERROR(IF(EDATE(AP10,1)&lt;=$E$7,EDATE(AP10,1),""),""))</f>
        <v/>
      </c>
      <c r="AR10" s="69" t="str">
        <f>+IF('FLUJO REAL'!AQ13&lt;&gt;"",'FLUJO REAL'!AQ13,IFERROR(IF(EDATE(AQ10,1)&lt;=$E$7,EDATE(AQ10,1),""),""))</f>
        <v/>
      </c>
      <c r="AS10" s="69" t="str">
        <f>+IF('FLUJO REAL'!AR13&lt;&gt;"",'FLUJO REAL'!AR13,IFERROR(IF(EDATE(AR10,1)&lt;=$E$7,EDATE(AR10,1),""),""))</f>
        <v/>
      </c>
      <c r="AT10" s="69" t="str">
        <f>+IF('FLUJO REAL'!AS13&lt;&gt;"",'FLUJO REAL'!AS13,IFERROR(IF(EDATE(AS10,1)&lt;=$E$7,EDATE(AS10,1),""),""))</f>
        <v/>
      </c>
      <c r="AU10" s="69" t="str">
        <f>+IF('FLUJO REAL'!AT13&lt;&gt;"",'FLUJO REAL'!AT13,IFERROR(IF(EDATE(AT10,1)&lt;=$E$7,EDATE(AT10,1),""),""))</f>
        <v/>
      </c>
      <c r="AV10" s="69" t="str">
        <f>+IF('FLUJO REAL'!AU13&lt;&gt;"",'FLUJO REAL'!AU13,IFERROR(IF(EDATE(AU10,1)&lt;=$E$7,EDATE(AU10,1),""),""))</f>
        <v/>
      </c>
      <c r="AW10" s="69" t="str">
        <f>+IF('FLUJO REAL'!AV13&lt;&gt;"",'FLUJO REAL'!AV13,IFERROR(IF(EDATE(AV10,1)&lt;=$E$7,EDATE(AV10,1),""),""))</f>
        <v/>
      </c>
      <c r="AX10" s="69" t="str">
        <f>+IF('FLUJO REAL'!AW13&lt;&gt;"",'FLUJO REAL'!AW13,IFERROR(IF(EDATE(AW10,1)&lt;=$E$7,EDATE(AW10,1),""),""))</f>
        <v/>
      </c>
      <c r="AY10" s="69" t="str">
        <f>+IF('FLUJO REAL'!AX13&lt;&gt;"",'FLUJO REAL'!AX13,IFERROR(IF(EDATE(AX10,1)&lt;=$E$7,EDATE(AX10,1),""),""))</f>
        <v/>
      </c>
      <c r="AZ10" s="69" t="str">
        <f>+IF('FLUJO REAL'!AY13&lt;&gt;"",'FLUJO REAL'!AY13,IFERROR(IF(EDATE(AY10,1)&lt;=$E$7,EDATE(AY10,1),""),""))</f>
        <v/>
      </c>
      <c r="BA10" s="69" t="str">
        <f>+IF('FLUJO REAL'!AZ13&lt;&gt;"",'FLUJO REAL'!AZ13,IFERROR(IF(EDATE(AZ10,1)&lt;=$E$7,EDATE(AZ10,1),""),""))</f>
        <v/>
      </c>
      <c r="BB10" s="69" t="str">
        <f>+IF('FLUJO REAL'!BA13&lt;&gt;"",'FLUJO REAL'!BA13,IFERROR(IF(EDATE(BA10,1)&lt;=$E$7,EDATE(BA10,1),""),""))</f>
        <v/>
      </c>
      <c r="BC10" s="69" t="str">
        <f>+IF('FLUJO REAL'!BB13&lt;&gt;"",'FLUJO REAL'!BB13,IFERROR(IF(EDATE(BB10,1)&lt;=$E$7,EDATE(BB10,1),""),""))</f>
        <v/>
      </c>
      <c r="BD10" s="69" t="str">
        <f>+IF('FLUJO REAL'!BC13&lt;&gt;"",'FLUJO REAL'!BC13,IFERROR(IF(EDATE(BC10,1)&lt;=$E$7,EDATE(BC10,1),""),""))</f>
        <v/>
      </c>
      <c r="BE10" s="69" t="str">
        <f>+IF('FLUJO REAL'!BD13&lt;&gt;"",'FLUJO REAL'!BD13,IFERROR(IF(EDATE(BD10,1)&lt;=$E$7,EDATE(BD10,1),""),""))</f>
        <v/>
      </c>
      <c r="BF10" s="69" t="str">
        <f>+IF('FLUJO REAL'!BE13&lt;&gt;"",'FLUJO REAL'!BE13,IFERROR(IF(EDATE(BE10,1)&lt;=$E$7,EDATE(BE10,1),""),""))</f>
        <v/>
      </c>
      <c r="BG10" s="69" t="str">
        <f>+IF('FLUJO REAL'!BF13&lt;&gt;"",'FLUJO REAL'!BF13,IFERROR(IF(EDATE(BF10,1)&lt;=$E$7,EDATE(BF10,1),""),""))</f>
        <v/>
      </c>
      <c r="BH10" s="69" t="str">
        <f>+IF('FLUJO REAL'!BG13&lt;&gt;"",'FLUJO REAL'!BG13,IFERROR(IF(EDATE(BG10,1)&lt;=$E$7,EDATE(BG10,1),""),""))</f>
        <v/>
      </c>
      <c r="BI10" s="69" t="str">
        <f>+IF('FLUJO REAL'!BH13&lt;&gt;"",'FLUJO REAL'!BH13,IFERROR(IF(EDATE(BH10,1)&lt;=$E$7,EDATE(BH10,1),""),""))</f>
        <v/>
      </c>
      <c r="BJ10" s="69" t="str">
        <f>+IF('FLUJO REAL'!BI13&lt;&gt;"",'FLUJO REAL'!BI13,IFERROR(IF(EDATE(BI10,1)&lt;=$E$7,EDATE(BI10,1),""),""))</f>
        <v/>
      </c>
      <c r="BK10" s="69" t="str">
        <f>+IF('FLUJO REAL'!BJ13&lt;&gt;"",'FLUJO REAL'!BJ13,IFERROR(IF(EDATE(BJ10,1)&lt;=$E$7,EDATE(BJ10,1),""),""))</f>
        <v/>
      </c>
      <c r="BL10" s="69" t="str">
        <f>+IF('FLUJO REAL'!BK13&lt;&gt;"",'FLUJO REAL'!BK13,IFERROR(IF(EDATE(BK10,1)&lt;=$E$7,EDATE(BK10,1),""),""))</f>
        <v/>
      </c>
      <c r="BM10" s="69" t="str">
        <f>+IF('FLUJO REAL'!BL13&lt;&gt;"",'FLUJO REAL'!BL13,IFERROR(IF(EDATE(BL10,1)&lt;=$E$7,EDATE(BL10,1),""),""))</f>
        <v/>
      </c>
    </row>
    <row r="11" spans="1:65" ht="15.75" x14ac:dyDescent="0.25">
      <c r="A11">
        <v>2</v>
      </c>
      <c r="B11" s="156" t="s">
        <v>0</v>
      </c>
      <c r="C11" s="159" t="s">
        <v>1</v>
      </c>
      <c r="D11" s="160"/>
      <c r="E11" s="26">
        <f t="shared" ref="E11:E16" si="0">+SUM(F11:XFD11)</f>
        <v>0</v>
      </c>
      <c r="F11" s="2" t="str">
        <f>+IFERROR(IF(F$10&lt;=$E$2,HLOOKUP(F$10,'FLUJO REAL'!$E$13:$XFD$50,'FLUJO COMPLETO'!$A11,FALSE)/HLOOKUP('FLUJO COMPLETO'!F$10,'FLUJO REAL'!$E$9:$XFD$10,2,FALSE),HLOOKUP(F$10,'FLUJO PROYECTADO'!$E$11:$XFD$46,'FLUJO COMPLETO'!$A11,FALSE)),"")</f>
        <v/>
      </c>
      <c r="G11" s="2">
        <f>+IFERROR(IF(G$10&lt;=$E$2,HLOOKUP(G$10,'FLUJO REAL'!$E$13:$XFD$50,'FLUJO COMPLETO'!$A11,FALSE)/HLOOKUP('FLUJO COMPLETO'!G$10,'FLUJO REAL'!$E$9:$XFD$10,2,FALSE),HLOOKUP(G$10,'FLUJO PROYECTADO'!$E$11:$XFD$46,'FLUJO COMPLETO'!$A11,FALSE)),"")</f>
        <v>0</v>
      </c>
      <c r="H11" s="2">
        <f>+IFERROR(IF(H$10&lt;=$E$2,HLOOKUP(H$10,'FLUJO REAL'!$E$13:$XFD$50,'FLUJO COMPLETO'!$A11,FALSE)/HLOOKUP('FLUJO COMPLETO'!H$10,'FLUJO REAL'!$E$9:$XFD$10,2,FALSE),HLOOKUP(H$10,'FLUJO PROYECTADO'!$E$11:$XFD$46,'FLUJO COMPLETO'!$A11,FALSE)),"")</f>
        <v>0</v>
      </c>
      <c r="I11" s="2">
        <f>+IFERROR(IF(I$10&lt;=$E$2,HLOOKUP(I$10,'FLUJO REAL'!$E$13:$XFD$50,'FLUJO COMPLETO'!$A11,FALSE)/HLOOKUP('FLUJO COMPLETO'!I$10,'FLUJO REAL'!$E$9:$XFD$10,2,FALSE),HLOOKUP(I$10,'FLUJO PROYECTADO'!$E$11:$XFD$46,'FLUJO COMPLETO'!$A11,FALSE)),"")</f>
        <v>0</v>
      </c>
      <c r="J11" s="2">
        <f>+IFERROR(IF(J$10&lt;=$E$2,HLOOKUP(J$10,'FLUJO REAL'!$E$13:$XFD$50,'FLUJO COMPLETO'!$A11,FALSE)/HLOOKUP('FLUJO COMPLETO'!J$10,'FLUJO REAL'!$E$9:$XFD$10,2,FALSE),HLOOKUP(J$10,'FLUJO PROYECTADO'!$E$11:$XFD$46,'FLUJO COMPLETO'!$A11,FALSE)),"")</f>
        <v>0</v>
      </c>
      <c r="K11" s="2">
        <f>+IFERROR(IF(K$10&lt;=$E$2,HLOOKUP(K$10,'FLUJO REAL'!$E$13:$XFD$50,'FLUJO COMPLETO'!$A11,FALSE)/HLOOKUP('FLUJO COMPLETO'!K$10,'FLUJO REAL'!$E$9:$XFD$10,2,FALSE),HLOOKUP(K$10,'FLUJO PROYECTADO'!$E$11:$XFD$46,'FLUJO COMPLETO'!$A11,FALSE)),"")</f>
        <v>0</v>
      </c>
      <c r="L11" s="2">
        <f>+IFERROR(IF(L$10&lt;=$E$2,HLOOKUP(L$10,'FLUJO REAL'!$E$13:$XFD$50,'FLUJO COMPLETO'!$A11,FALSE)/HLOOKUP('FLUJO COMPLETO'!L$10,'FLUJO REAL'!$E$9:$XFD$10,2,FALSE),HLOOKUP(L$10,'FLUJO PROYECTADO'!$E$11:$XFD$46,'FLUJO COMPLETO'!$A11,FALSE)),"")</f>
        <v>0</v>
      </c>
      <c r="M11" s="2">
        <f>+IFERROR(IF(M$10&lt;=$E$2,HLOOKUP(M$10,'FLUJO REAL'!$E$13:$XFD$50,'FLUJO COMPLETO'!$A11,FALSE)/HLOOKUP('FLUJO COMPLETO'!M$10,'FLUJO REAL'!$E$9:$XFD$10,2,FALSE),HLOOKUP(M$10,'FLUJO PROYECTADO'!$E$11:$XFD$46,'FLUJO COMPLETO'!$A11,FALSE)),"")</f>
        <v>0</v>
      </c>
      <c r="N11" s="2">
        <f>+IFERROR(IF(N$10&lt;=$E$2,HLOOKUP(N$10,'FLUJO REAL'!$E$13:$XFD$50,'FLUJO COMPLETO'!$A11,FALSE)/HLOOKUP('FLUJO COMPLETO'!N$10,'FLUJO REAL'!$E$9:$XFD$10,2,FALSE),HLOOKUP(N$10,'FLUJO PROYECTADO'!$E$11:$XFD$46,'FLUJO COMPLETO'!$A11,FALSE)),"")</f>
        <v>0</v>
      </c>
      <c r="O11" s="2">
        <f>+IFERROR(IF(O$10&lt;=$E$2,HLOOKUP(O$10,'FLUJO REAL'!$E$13:$XFD$50,'FLUJO COMPLETO'!$A11,FALSE)/HLOOKUP('FLUJO COMPLETO'!O$10,'FLUJO REAL'!$E$9:$XFD$10,2,FALSE),HLOOKUP(O$10,'FLUJO PROYECTADO'!$E$11:$XFD$46,'FLUJO COMPLETO'!$A11,FALSE)),"")</f>
        <v>0</v>
      </c>
      <c r="P11" s="2">
        <f>+IFERROR(IF(P$10&lt;=$E$2,HLOOKUP(P$10,'FLUJO REAL'!$E$13:$XFD$50,'FLUJO COMPLETO'!$A11,FALSE)/HLOOKUP('FLUJO COMPLETO'!P$10,'FLUJO REAL'!$E$9:$XFD$10,2,FALSE),HLOOKUP(P$10,'FLUJO PROYECTADO'!$E$11:$XFD$46,'FLUJO COMPLETO'!$A11,FALSE)),"")</f>
        <v>0</v>
      </c>
      <c r="Q11" s="2">
        <f>+IFERROR(IF(Q$10&lt;=$E$2,HLOOKUP(Q$10,'FLUJO REAL'!$E$13:$XFD$50,'FLUJO COMPLETO'!$A11,FALSE)/HLOOKUP('FLUJO COMPLETO'!Q$10,'FLUJO REAL'!$E$9:$XFD$10,2,FALSE),HLOOKUP(Q$10,'FLUJO PROYECTADO'!$E$11:$XFD$46,'FLUJO COMPLETO'!$A11,FALSE)),"")</f>
        <v>0</v>
      </c>
      <c r="R11" s="2">
        <f>+IFERROR(IF(R$10&lt;=$E$2,HLOOKUP(R$10,'FLUJO REAL'!$E$13:$XFD$50,'FLUJO COMPLETO'!$A11,FALSE)/HLOOKUP('FLUJO COMPLETO'!R$10,'FLUJO REAL'!$E$9:$XFD$10,2,FALSE),HLOOKUP(R$10,'FLUJO PROYECTADO'!$E$11:$XFD$46,'FLUJO COMPLETO'!$A11,FALSE)),"")</f>
        <v>0</v>
      </c>
      <c r="S11" s="2">
        <f>+IFERROR(IF(S$10&lt;=$E$2,HLOOKUP(S$10,'FLUJO REAL'!$E$13:$XFD$50,'FLUJO COMPLETO'!$A11,FALSE)/HLOOKUP('FLUJO COMPLETO'!S$10,'FLUJO REAL'!$E$9:$XFD$10,2,FALSE),HLOOKUP(S$10,'FLUJO PROYECTADO'!$E$11:$XFD$46,'FLUJO COMPLETO'!$A11,FALSE)),"")</f>
        <v>0</v>
      </c>
      <c r="T11" s="2">
        <f>+IFERROR(IF(T$10&lt;=$E$2,HLOOKUP(T$10,'FLUJO REAL'!$E$13:$XFD$50,'FLUJO COMPLETO'!$A11,FALSE)/HLOOKUP('FLUJO COMPLETO'!T$10,'FLUJO REAL'!$E$9:$XFD$10,2,FALSE),HLOOKUP(T$10,'FLUJO PROYECTADO'!$E$11:$XFD$46,'FLUJO COMPLETO'!$A11,FALSE)),"")</f>
        <v>0</v>
      </c>
      <c r="U11" s="2">
        <f>+IFERROR(IF(U$10&lt;=$E$2,HLOOKUP(U$10,'FLUJO REAL'!$E$13:$XFD$50,'FLUJO COMPLETO'!$A11,FALSE)/HLOOKUP('FLUJO COMPLETO'!U$10,'FLUJO REAL'!$E$9:$XFD$10,2,FALSE),HLOOKUP(U$10,'FLUJO PROYECTADO'!$E$11:$XFD$46,'FLUJO COMPLETO'!$A11,FALSE)),"")</f>
        <v>0</v>
      </c>
      <c r="V11" s="2">
        <f>+IFERROR(IF(V$10&lt;=$E$2,HLOOKUP(V$10,'FLUJO REAL'!$E$13:$XFD$50,'FLUJO COMPLETO'!$A11,FALSE)/HLOOKUP('FLUJO COMPLETO'!V$10,'FLUJO REAL'!$E$9:$XFD$10,2,FALSE),HLOOKUP(V$10,'FLUJO PROYECTADO'!$E$11:$XFD$46,'FLUJO COMPLETO'!$A11,FALSE)),"")</f>
        <v>0</v>
      </c>
      <c r="W11" s="2">
        <f>+IFERROR(IF(W$10&lt;=$E$2,HLOOKUP(W$10,'FLUJO REAL'!$E$13:$XFD$50,'FLUJO COMPLETO'!$A11,FALSE)/HLOOKUP('FLUJO COMPLETO'!W$10,'FLUJO REAL'!$E$9:$XFD$10,2,FALSE),HLOOKUP(W$10,'FLUJO PROYECTADO'!$E$11:$XFD$46,'FLUJO COMPLETO'!$A11,FALSE)),"")</f>
        <v>0</v>
      </c>
      <c r="X11" s="2">
        <f>+IFERROR(IF(X$10&lt;=$E$2,HLOOKUP(X$10,'FLUJO REAL'!$E$13:$XFD$50,'FLUJO COMPLETO'!$A11,FALSE)/HLOOKUP('FLUJO COMPLETO'!X$10,'FLUJO REAL'!$E$9:$XFD$10,2,FALSE),HLOOKUP(X$10,'FLUJO PROYECTADO'!$E$11:$XFD$46,'FLUJO COMPLETO'!$A11,FALSE)),"")</f>
        <v>0</v>
      </c>
      <c r="Y11" s="2">
        <f>+IFERROR(IF(Y$10&lt;=$E$2,HLOOKUP(Y$10,'FLUJO REAL'!$E$13:$XFD$50,'FLUJO COMPLETO'!$A11,FALSE)/HLOOKUP('FLUJO COMPLETO'!Y$10,'FLUJO REAL'!$E$9:$XFD$10,2,FALSE),HLOOKUP(Y$10,'FLUJO PROYECTADO'!$E$11:$XFD$46,'FLUJO COMPLETO'!$A11,FALSE)),"")</f>
        <v>0</v>
      </c>
      <c r="Z11" s="2">
        <f>+IFERROR(IF(Z$10&lt;=$E$2,HLOOKUP(Z$10,'FLUJO REAL'!$E$13:$XFD$50,'FLUJO COMPLETO'!$A11,FALSE)/HLOOKUP('FLUJO COMPLETO'!Z$10,'FLUJO REAL'!$E$9:$XFD$10,2,FALSE),HLOOKUP(Z$10,'FLUJO PROYECTADO'!$E$11:$XFD$46,'FLUJO COMPLETO'!$A11,FALSE)),"")</f>
        <v>0</v>
      </c>
      <c r="AA11" s="2">
        <f>+IFERROR(IF(AA$10&lt;=$E$2,HLOOKUP(AA$10,'FLUJO REAL'!$E$13:$XFD$50,'FLUJO COMPLETO'!$A11,FALSE)/HLOOKUP('FLUJO COMPLETO'!AA$10,'FLUJO REAL'!$E$9:$XFD$10,2,FALSE),HLOOKUP(AA$10,'FLUJO PROYECTADO'!$E$11:$XFD$46,'FLUJO COMPLETO'!$A11,FALSE)),"")</f>
        <v>0</v>
      </c>
      <c r="AB11" s="2">
        <f>+IFERROR(IF(AB$10&lt;=$E$2,HLOOKUP(AB$10,'FLUJO REAL'!$E$13:$XFD$50,'FLUJO COMPLETO'!$A11,FALSE)/HLOOKUP('FLUJO COMPLETO'!AB$10,'FLUJO REAL'!$E$9:$XFD$10,2,FALSE),HLOOKUP(AB$10,'FLUJO PROYECTADO'!$E$11:$XFD$46,'FLUJO COMPLETO'!$A11,FALSE)),"")</f>
        <v>0</v>
      </c>
      <c r="AC11" s="2">
        <f>+IFERROR(IF(AC$10&lt;=$E$2,HLOOKUP(AC$10,'FLUJO REAL'!$E$13:$XFD$50,'FLUJO COMPLETO'!$A11,FALSE)/HLOOKUP('FLUJO COMPLETO'!AC$10,'FLUJO REAL'!$E$9:$XFD$10,2,FALSE),HLOOKUP(AC$10,'FLUJO PROYECTADO'!$E$11:$XFD$46,'FLUJO COMPLETO'!$A11,FALSE)),"")</f>
        <v>0</v>
      </c>
      <c r="AD11" s="2">
        <f>+IFERROR(IF(AD$10&lt;=$E$2,HLOOKUP(AD$10,'FLUJO REAL'!$E$13:$XFD$50,'FLUJO COMPLETO'!$A11,FALSE)/HLOOKUP('FLUJO COMPLETO'!AD$10,'FLUJO REAL'!$E$9:$XFD$10,2,FALSE),HLOOKUP(AD$10,'FLUJO PROYECTADO'!$E$11:$XFD$46,'FLUJO COMPLETO'!$A11,FALSE)),"")</f>
        <v>0</v>
      </c>
      <c r="AE11" s="2">
        <f>+IFERROR(IF(AE$10&lt;=$E$2,HLOOKUP(AE$10,'FLUJO REAL'!$E$13:$XFD$50,'FLUJO COMPLETO'!$A11,FALSE)/HLOOKUP('FLUJO COMPLETO'!AE$10,'FLUJO REAL'!$E$9:$XFD$10,2,FALSE),HLOOKUP(AE$10,'FLUJO PROYECTADO'!$E$11:$XFD$46,'FLUJO COMPLETO'!$A11,FALSE)),"")</f>
        <v>0</v>
      </c>
      <c r="AF11" s="2">
        <f>+IFERROR(IF(AF$10&lt;=$E$2,HLOOKUP(AF$10,'FLUJO REAL'!$E$13:$XFD$50,'FLUJO COMPLETO'!$A11,FALSE)/HLOOKUP('FLUJO COMPLETO'!AF$10,'FLUJO REAL'!$E$9:$XFD$10,2,FALSE),HLOOKUP(AF$10,'FLUJO PROYECTADO'!$E$11:$XFD$46,'FLUJO COMPLETO'!$A11,FALSE)),"")</f>
        <v>0</v>
      </c>
      <c r="AG11" s="2">
        <f>+IFERROR(IF(AG$10&lt;=$E$2,HLOOKUP(AG$10,'FLUJO REAL'!$E$13:$XFD$50,'FLUJO COMPLETO'!$A11,FALSE)/HLOOKUP('FLUJO COMPLETO'!AG$10,'FLUJO REAL'!$E$9:$XFD$10,2,FALSE),HLOOKUP(AG$10,'FLUJO PROYECTADO'!$E$11:$XFD$46,'FLUJO COMPLETO'!$A11,FALSE)),"")</f>
        <v>0</v>
      </c>
      <c r="AH11" s="2">
        <f>+IFERROR(IF(AH$10&lt;=$E$2,HLOOKUP(AH$10,'FLUJO REAL'!$E$13:$XFD$50,'FLUJO COMPLETO'!$A11,FALSE)/HLOOKUP('FLUJO COMPLETO'!AH$10,'FLUJO REAL'!$E$9:$XFD$10,2,FALSE),HLOOKUP(AH$10,'FLUJO PROYECTADO'!$E$11:$XFD$46,'FLUJO COMPLETO'!$A11,FALSE)),"")</f>
        <v>0</v>
      </c>
      <c r="AI11" s="2">
        <f>+IFERROR(IF(AI$10&lt;=$E$2,HLOOKUP(AI$10,'FLUJO REAL'!$E$13:$XFD$50,'FLUJO COMPLETO'!$A11,FALSE)/HLOOKUP('FLUJO COMPLETO'!AI$10,'FLUJO REAL'!$E$9:$XFD$10,2,FALSE),HLOOKUP(AI$10,'FLUJO PROYECTADO'!$E$11:$XFD$46,'FLUJO COMPLETO'!$A11,FALSE)),"")</f>
        <v>0</v>
      </c>
      <c r="AJ11" s="2">
        <f>+IFERROR(IF(AJ$10&lt;=$E$2,HLOOKUP(AJ$10,'FLUJO REAL'!$E$13:$XFD$50,'FLUJO COMPLETO'!$A11,FALSE)/HLOOKUP('FLUJO COMPLETO'!AJ$10,'FLUJO REAL'!$E$9:$XFD$10,2,FALSE),HLOOKUP(AJ$10,'FLUJO PROYECTADO'!$E$11:$XFD$46,'FLUJO COMPLETO'!$A11,FALSE)),"")</f>
        <v>0</v>
      </c>
      <c r="AK11" s="2">
        <f>+IFERROR(IF(AK$10&lt;=$E$2,HLOOKUP(AK$10,'FLUJO REAL'!$E$13:$XFD$50,'FLUJO COMPLETO'!$A11,FALSE)/HLOOKUP('FLUJO COMPLETO'!AK$10,'FLUJO REAL'!$E$9:$XFD$10,2,FALSE),HLOOKUP(AK$10,'FLUJO PROYECTADO'!$E$11:$XFD$46,'FLUJO COMPLETO'!$A11,FALSE)),"")</f>
        <v>0</v>
      </c>
      <c r="AL11" s="2">
        <f>+IFERROR(IF(AL$10&lt;=$E$2,HLOOKUP(AL$10,'FLUJO REAL'!$E$13:$XFD$50,'FLUJO COMPLETO'!$A11,FALSE)/HLOOKUP('FLUJO COMPLETO'!AL$10,'FLUJO REAL'!$E$9:$XFD$10,2,FALSE),HLOOKUP(AL$10,'FLUJO PROYECTADO'!$E$11:$XFD$46,'FLUJO COMPLETO'!$A11,FALSE)),"")</f>
        <v>0</v>
      </c>
      <c r="AM11" s="2">
        <f>+IFERROR(IF(AM$10&lt;=$E$2,HLOOKUP(AM$10,'FLUJO REAL'!$E$13:$XFD$50,'FLUJO COMPLETO'!$A11,FALSE)/HLOOKUP('FLUJO COMPLETO'!AM$10,'FLUJO REAL'!$E$9:$XFD$10,2,FALSE),HLOOKUP(AM$10,'FLUJO PROYECTADO'!$E$11:$XFD$46,'FLUJO COMPLETO'!$A11,FALSE)),"")</f>
        <v>0</v>
      </c>
      <c r="AN11" s="2">
        <f>+IFERROR(IF(AN$10&lt;=$E$2,HLOOKUP(AN$10,'FLUJO REAL'!$E$13:$XFD$50,'FLUJO COMPLETO'!$A11,FALSE)/HLOOKUP('FLUJO COMPLETO'!AN$10,'FLUJO REAL'!$E$9:$XFD$10,2,FALSE),HLOOKUP(AN$10,'FLUJO PROYECTADO'!$E$11:$XFD$46,'FLUJO COMPLETO'!$A11,FALSE)),"")</f>
        <v>0</v>
      </c>
      <c r="AO11" s="2">
        <f>+IFERROR(IF(AO$10&lt;=$E$2,HLOOKUP(AO$10,'FLUJO REAL'!$E$13:$XFD$50,'FLUJO COMPLETO'!$A11,FALSE)/HLOOKUP('FLUJO COMPLETO'!AO$10,'FLUJO REAL'!$E$9:$XFD$10,2,FALSE),HLOOKUP(AO$10,'FLUJO PROYECTADO'!$E$11:$XFD$46,'FLUJO COMPLETO'!$A11,FALSE)),"")</f>
        <v>0</v>
      </c>
      <c r="AP11" s="2">
        <f>+IFERROR(IF(AP$10&lt;=$E$2,HLOOKUP(AP$10,'FLUJO REAL'!$E$13:$XFD$50,'FLUJO COMPLETO'!$A11,FALSE)/HLOOKUP('FLUJO COMPLETO'!AP$10,'FLUJO REAL'!$E$9:$XFD$10,2,FALSE),HLOOKUP(AP$10,'FLUJO PROYECTADO'!$E$11:$XFD$46,'FLUJO COMPLETO'!$A11,FALSE)),"")</f>
        <v>0</v>
      </c>
      <c r="AQ11" s="2">
        <f>+IFERROR(IF(AQ$10&lt;=$E$2,HLOOKUP(AQ$10,'FLUJO REAL'!$E$13:$XFD$50,'FLUJO COMPLETO'!$A11,FALSE)/HLOOKUP('FLUJO COMPLETO'!AQ$10,'FLUJO REAL'!$E$9:$XFD$10,2,FALSE),HLOOKUP(AQ$10,'FLUJO PROYECTADO'!$E$11:$XFD$46,'FLUJO COMPLETO'!$A11,FALSE)),"")</f>
        <v>0</v>
      </c>
      <c r="AR11" s="2">
        <f>+IFERROR(IF(AR$10&lt;=$E$2,HLOOKUP(AR$10,'FLUJO REAL'!$E$13:$XFD$50,'FLUJO COMPLETO'!$A11,FALSE)/HLOOKUP('FLUJO COMPLETO'!AR$10,'FLUJO REAL'!$E$9:$XFD$10,2,FALSE),HLOOKUP(AR$10,'FLUJO PROYECTADO'!$E$11:$XFD$46,'FLUJO COMPLETO'!$A11,FALSE)),"")</f>
        <v>0</v>
      </c>
      <c r="AS11" s="2">
        <f>+IFERROR(IF(AS$10&lt;=$E$2,HLOOKUP(AS$10,'FLUJO REAL'!$E$13:$XFD$50,'FLUJO COMPLETO'!$A11,FALSE)/HLOOKUP('FLUJO COMPLETO'!AS$10,'FLUJO REAL'!$E$9:$XFD$10,2,FALSE),HLOOKUP(AS$10,'FLUJO PROYECTADO'!$E$11:$XFD$46,'FLUJO COMPLETO'!$A11,FALSE)),"")</f>
        <v>0</v>
      </c>
      <c r="AT11" s="2">
        <f>+IFERROR(IF(AT$10&lt;=$E$2,HLOOKUP(AT$10,'FLUJO REAL'!$E$13:$XFD$50,'FLUJO COMPLETO'!$A11,FALSE)/HLOOKUP('FLUJO COMPLETO'!AT$10,'FLUJO REAL'!$E$9:$XFD$10,2,FALSE),HLOOKUP(AT$10,'FLUJO PROYECTADO'!$E$11:$XFD$46,'FLUJO COMPLETO'!$A11,FALSE)),"")</f>
        <v>0</v>
      </c>
      <c r="AU11" s="2">
        <f>+IFERROR(IF(AU$10&lt;=$E$2,HLOOKUP(AU$10,'FLUJO REAL'!$E$13:$XFD$50,'FLUJO COMPLETO'!$A11,FALSE)/HLOOKUP('FLUJO COMPLETO'!AU$10,'FLUJO REAL'!$E$9:$XFD$10,2,FALSE),HLOOKUP(AU$10,'FLUJO PROYECTADO'!$E$11:$XFD$46,'FLUJO COMPLETO'!$A11,FALSE)),"")</f>
        <v>0</v>
      </c>
      <c r="AV11" s="2">
        <f>+IFERROR(IF(AV$10&lt;=$E$2,HLOOKUP(AV$10,'FLUJO REAL'!$E$13:$XFD$50,'FLUJO COMPLETO'!$A11,FALSE)/HLOOKUP('FLUJO COMPLETO'!AV$10,'FLUJO REAL'!$E$9:$XFD$10,2,FALSE),HLOOKUP(AV$10,'FLUJO PROYECTADO'!$E$11:$XFD$46,'FLUJO COMPLETO'!$A11,FALSE)),"")</f>
        <v>0</v>
      </c>
      <c r="AW11" s="2">
        <f>+IFERROR(IF(AW$10&lt;=$E$2,HLOOKUP(AW$10,'FLUJO REAL'!$E$13:$XFD$50,'FLUJO COMPLETO'!$A11,FALSE)/HLOOKUP('FLUJO COMPLETO'!AW$10,'FLUJO REAL'!$E$9:$XFD$10,2,FALSE),HLOOKUP(AW$10,'FLUJO PROYECTADO'!$E$11:$XFD$46,'FLUJO COMPLETO'!$A11,FALSE)),"")</f>
        <v>0</v>
      </c>
      <c r="AX11" s="2">
        <f>+IFERROR(IF(AX$10&lt;=$E$2,HLOOKUP(AX$10,'FLUJO REAL'!$E$13:$XFD$50,'FLUJO COMPLETO'!$A11,FALSE)/HLOOKUP('FLUJO COMPLETO'!AX$10,'FLUJO REAL'!$E$9:$XFD$10,2,FALSE),HLOOKUP(AX$10,'FLUJO PROYECTADO'!$E$11:$XFD$46,'FLUJO COMPLETO'!$A11,FALSE)),"")</f>
        <v>0</v>
      </c>
      <c r="AY11" s="2">
        <f>+IFERROR(IF(AY$10&lt;=$E$2,HLOOKUP(AY$10,'FLUJO REAL'!$E$13:$XFD$50,'FLUJO COMPLETO'!$A11,FALSE)/HLOOKUP('FLUJO COMPLETO'!AY$10,'FLUJO REAL'!$E$9:$XFD$10,2,FALSE),HLOOKUP(AY$10,'FLUJO PROYECTADO'!$E$11:$XFD$46,'FLUJO COMPLETO'!$A11,FALSE)),"")</f>
        <v>0</v>
      </c>
      <c r="AZ11" s="2">
        <f>+IFERROR(IF(AZ$10&lt;=$E$2,HLOOKUP(AZ$10,'FLUJO REAL'!$E$13:$XFD$50,'FLUJO COMPLETO'!$A11,FALSE)/HLOOKUP('FLUJO COMPLETO'!AZ$10,'FLUJO REAL'!$E$9:$XFD$10,2,FALSE),HLOOKUP(AZ$10,'FLUJO PROYECTADO'!$E$11:$XFD$46,'FLUJO COMPLETO'!$A11,FALSE)),"")</f>
        <v>0</v>
      </c>
      <c r="BA11" s="2">
        <f>+IFERROR(IF(BA$10&lt;=$E$2,HLOOKUP(BA$10,'FLUJO REAL'!$E$13:$XFD$50,'FLUJO COMPLETO'!$A11,FALSE)/HLOOKUP('FLUJO COMPLETO'!BA$10,'FLUJO REAL'!$E$9:$XFD$10,2,FALSE),HLOOKUP(BA$10,'FLUJO PROYECTADO'!$E$11:$XFD$46,'FLUJO COMPLETO'!$A11,FALSE)),"")</f>
        <v>0</v>
      </c>
      <c r="BB11" s="2">
        <f>+IFERROR(IF(BB$10&lt;=$E$2,HLOOKUP(BB$10,'FLUJO REAL'!$E$13:$XFD$50,'FLUJO COMPLETO'!$A11,FALSE)/HLOOKUP('FLUJO COMPLETO'!BB$10,'FLUJO REAL'!$E$9:$XFD$10,2,FALSE),HLOOKUP(BB$10,'FLUJO PROYECTADO'!$E$11:$XFD$46,'FLUJO COMPLETO'!$A11,FALSE)),"")</f>
        <v>0</v>
      </c>
      <c r="BC11" s="2">
        <f>+IFERROR(IF(BC$10&lt;=$E$2,HLOOKUP(BC$10,'FLUJO REAL'!$E$13:$XFD$50,'FLUJO COMPLETO'!$A11,FALSE)/HLOOKUP('FLUJO COMPLETO'!BC$10,'FLUJO REAL'!$E$9:$XFD$10,2,FALSE),HLOOKUP(BC$10,'FLUJO PROYECTADO'!$E$11:$XFD$46,'FLUJO COMPLETO'!$A11,FALSE)),"")</f>
        <v>0</v>
      </c>
      <c r="BD11" s="2">
        <f>+IFERROR(IF(BD$10&lt;=$E$2,HLOOKUP(BD$10,'FLUJO REAL'!$E$13:$XFD$50,'FLUJO COMPLETO'!$A11,FALSE)/HLOOKUP('FLUJO COMPLETO'!BD$10,'FLUJO REAL'!$E$9:$XFD$10,2,FALSE),HLOOKUP(BD$10,'FLUJO PROYECTADO'!$E$11:$XFD$46,'FLUJO COMPLETO'!$A11,FALSE)),"")</f>
        <v>0</v>
      </c>
      <c r="BE11" s="2">
        <f>+IFERROR(IF(BE$10&lt;=$E$2,HLOOKUP(BE$10,'FLUJO REAL'!$E$13:$XFD$50,'FLUJO COMPLETO'!$A11,FALSE)/HLOOKUP('FLUJO COMPLETO'!BE$10,'FLUJO REAL'!$E$9:$XFD$10,2,FALSE),HLOOKUP(BE$10,'FLUJO PROYECTADO'!$E$11:$XFD$46,'FLUJO COMPLETO'!$A11,FALSE)),"")</f>
        <v>0</v>
      </c>
      <c r="BF11" s="2">
        <f>+IFERROR(IF(BF$10&lt;=$E$2,HLOOKUP(BF$10,'FLUJO REAL'!$E$13:$XFD$50,'FLUJO COMPLETO'!$A11,FALSE)/HLOOKUP('FLUJO COMPLETO'!BF$10,'FLUJO REAL'!$E$9:$XFD$10,2,FALSE),HLOOKUP(BF$10,'FLUJO PROYECTADO'!$E$11:$XFD$46,'FLUJO COMPLETO'!$A11,FALSE)),"")</f>
        <v>0</v>
      </c>
      <c r="BG11" s="2">
        <f>+IFERROR(IF(BG$10&lt;=$E$2,HLOOKUP(BG$10,'FLUJO REAL'!$E$13:$XFD$50,'FLUJO COMPLETO'!$A11,FALSE)/HLOOKUP('FLUJO COMPLETO'!BG$10,'FLUJO REAL'!$E$9:$XFD$10,2,FALSE),HLOOKUP(BG$10,'FLUJO PROYECTADO'!$E$11:$XFD$46,'FLUJO COMPLETO'!$A11,FALSE)),"")</f>
        <v>0</v>
      </c>
      <c r="BH11" s="2">
        <f>+IFERROR(IF(BH$10&lt;=$E$2,HLOOKUP(BH$10,'FLUJO REAL'!$E$13:$XFD$50,'FLUJO COMPLETO'!$A11,FALSE)/HLOOKUP('FLUJO COMPLETO'!BH$10,'FLUJO REAL'!$E$9:$XFD$10,2,FALSE),HLOOKUP(BH$10,'FLUJO PROYECTADO'!$E$11:$XFD$46,'FLUJO COMPLETO'!$A11,FALSE)),"")</f>
        <v>0</v>
      </c>
      <c r="BI11" s="2">
        <f>+IFERROR(IF(BI$10&lt;=$E$2,HLOOKUP(BI$10,'FLUJO REAL'!$E$13:$XFD$50,'FLUJO COMPLETO'!$A11,FALSE)/HLOOKUP('FLUJO COMPLETO'!BI$10,'FLUJO REAL'!$E$9:$XFD$10,2,FALSE),HLOOKUP(BI$10,'FLUJO PROYECTADO'!$E$11:$XFD$46,'FLUJO COMPLETO'!$A11,FALSE)),"")</f>
        <v>0</v>
      </c>
      <c r="BJ11" s="2">
        <f>+IFERROR(IF(BJ$10&lt;=$E$2,HLOOKUP(BJ$10,'FLUJO REAL'!$E$13:$XFD$50,'FLUJO COMPLETO'!$A11,FALSE)/HLOOKUP('FLUJO COMPLETO'!BJ$10,'FLUJO REAL'!$E$9:$XFD$10,2,FALSE),HLOOKUP(BJ$10,'FLUJO PROYECTADO'!$E$11:$XFD$46,'FLUJO COMPLETO'!$A11,FALSE)),"")</f>
        <v>0</v>
      </c>
      <c r="BK11" s="2">
        <f>+IFERROR(IF(BK$10&lt;=$E$2,HLOOKUP(BK$10,'FLUJO REAL'!$E$13:$XFD$50,'FLUJO COMPLETO'!$A11,FALSE)/HLOOKUP('FLUJO COMPLETO'!BK$10,'FLUJO REAL'!$E$9:$XFD$10,2,FALSE),HLOOKUP(BK$10,'FLUJO PROYECTADO'!$E$11:$XFD$46,'FLUJO COMPLETO'!$A11,FALSE)),"")</f>
        <v>0</v>
      </c>
      <c r="BL11" s="2">
        <f>+IFERROR(IF(BL$10&lt;=$E$2,HLOOKUP(BL$10,'FLUJO REAL'!$E$13:$XFD$50,'FLUJO COMPLETO'!$A11,FALSE)/HLOOKUP('FLUJO COMPLETO'!BL$10,'FLUJO REAL'!$E$9:$XFD$10,2,FALSE),HLOOKUP(BL$10,'FLUJO PROYECTADO'!$E$11:$XFD$46,'FLUJO COMPLETO'!$A11,FALSE)),"")</f>
        <v>0</v>
      </c>
      <c r="BM11" s="2">
        <f>+IFERROR(IF(BM$10&lt;=$E$2,HLOOKUP(BM$10,'FLUJO REAL'!$E$13:$XFD$50,'FLUJO COMPLETO'!$A11,FALSE)/HLOOKUP('FLUJO COMPLETO'!BM$10,'FLUJO REAL'!$E$9:$XFD$10,2,FALSE),HLOOKUP(BM$10,'FLUJO PROYECTADO'!$E$11:$XFD$46,'FLUJO COMPLETO'!$A11,FALSE)),"")</f>
        <v>0</v>
      </c>
    </row>
    <row r="12" spans="1:65" ht="15.75" x14ac:dyDescent="0.25">
      <c r="A12">
        <v>3</v>
      </c>
      <c r="B12" s="157"/>
      <c r="C12" s="160" t="s">
        <v>2</v>
      </c>
      <c r="D12" s="161"/>
      <c r="E12" s="26">
        <f t="shared" si="0"/>
        <v>0</v>
      </c>
      <c r="F12" s="2" t="str">
        <f>+IFERROR(IF(F$10&lt;=$E$2,HLOOKUP(F$10,'FLUJO REAL'!$E$13:$XFD$50,'FLUJO COMPLETO'!$A12,FALSE)/HLOOKUP('FLUJO COMPLETO'!F$10,'FLUJO REAL'!$E$9:$XFD$10,2,FALSE),HLOOKUP(F$10,'FLUJO PROYECTADO'!$E$11:$XFD$46,'FLUJO COMPLETO'!$A12,FALSE)),"")</f>
        <v/>
      </c>
      <c r="G12" s="2">
        <f>+IFERROR(IF(G$10&lt;=$E$2,HLOOKUP(G$10,'FLUJO REAL'!$E$13:$XFD$50,'FLUJO COMPLETO'!$A12,FALSE)/HLOOKUP('FLUJO COMPLETO'!G$10,'FLUJO REAL'!$E$9:$XFD$10,2,FALSE),HLOOKUP(G$10,'FLUJO PROYECTADO'!$E$11:$XFD$46,'FLUJO COMPLETO'!$A12,FALSE)),"")</f>
        <v>0</v>
      </c>
      <c r="H12" s="2">
        <f>+IFERROR(IF(H$10&lt;=$E$2,HLOOKUP(H$10,'FLUJO REAL'!$E$13:$XFD$50,'FLUJO COMPLETO'!$A12,FALSE)/HLOOKUP('FLUJO COMPLETO'!H$10,'FLUJO REAL'!$E$9:$XFD$10,2,FALSE),HLOOKUP(H$10,'FLUJO PROYECTADO'!$E$11:$XFD$46,'FLUJO COMPLETO'!$A12,FALSE)),"")</f>
        <v>0</v>
      </c>
      <c r="I12" s="2">
        <f>+IFERROR(IF(I$10&lt;=$E$2,HLOOKUP(I$10,'FLUJO REAL'!$E$13:$XFD$50,'FLUJO COMPLETO'!$A12,FALSE)/HLOOKUP('FLUJO COMPLETO'!I$10,'FLUJO REAL'!$E$9:$XFD$10,2,FALSE),HLOOKUP(I$10,'FLUJO PROYECTADO'!$E$11:$XFD$46,'FLUJO COMPLETO'!$A12,FALSE)),"")</f>
        <v>0</v>
      </c>
      <c r="J12" s="2">
        <f>+IFERROR(IF(J$10&lt;=$E$2,HLOOKUP(J$10,'FLUJO REAL'!$E$13:$XFD$50,'FLUJO COMPLETO'!$A12,FALSE)/HLOOKUP('FLUJO COMPLETO'!J$10,'FLUJO REAL'!$E$9:$XFD$10,2,FALSE),HLOOKUP(J$10,'FLUJO PROYECTADO'!$E$11:$XFD$46,'FLUJO COMPLETO'!$A12,FALSE)),"")</f>
        <v>0</v>
      </c>
      <c r="K12" s="2">
        <f>+IFERROR(IF(K$10&lt;=$E$2,HLOOKUP(K$10,'FLUJO REAL'!$E$13:$XFD$50,'FLUJO COMPLETO'!$A12,FALSE)/HLOOKUP('FLUJO COMPLETO'!K$10,'FLUJO REAL'!$E$9:$XFD$10,2,FALSE),HLOOKUP(K$10,'FLUJO PROYECTADO'!$E$11:$XFD$46,'FLUJO COMPLETO'!$A12,FALSE)),"")</f>
        <v>0</v>
      </c>
      <c r="L12" s="2">
        <f>+IFERROR(IF(L$10&lt;=$E$2,HLOOKUP(L$10,'FLUJO REAL'!$E$13:$XFD$50,'FLUJO COMPLETO'!$A12,FALSE)/HLOOKUP('FLUJO COMPLETO'!L$10,'FLUJO REAL'!$E$9:$XFD$10,2,FALSE),HLOOKUP(L$10,'FLUJO PROYECTADO'!$E$11:$XFD$46,'FLUJO COMPLETO'!$A12,FALSE)),"")</f>
        <v>0</v>
      </c>
      <c r="M12" s="2">
        <f>+IFERROR(IF(M$10&lt;=$E$2,HLOOKUP(M$10,'FLUJO REAL'!$E$13:$XFD$50,'FLUJO COMPLETO'!$A12,FALSE)/HLOOKUP('FLUJO COMPLETO'!M$10,'FLUJO REAL'!$E$9:$XFD$10,2,FALSE),HLOOKUP(M$10,'FLUJO PROYECTADO'!$E$11:$XFD$46,'FLUJO COMPLETO'!$A12,FALSE)),"")</f>
        <v>0</v>
      </c>
      <c r="N12" s="2">
        <f>+IFERROR(IF(N$10&lt;=$E$2,HLOOKUP(N$10,'FLUJO REAL'!$E$13:$XFD$50,'FLUJO COMPLETO'!$A12,FALSE)/HLOOKUP('FLUJO COMPLETO'!N$10,'FLUJO REAL'!$E$9:$XFD$10,2,FALSE),HLOOKUP(N$10,'FLUJO PROYECTADO'!$E$11:$XFD$46,'FLUJO COMPLETO'!$A12,FALSE)),"")</f>
        <v>0</v>
      </c>
      <c r="O12" s="2">
        <f>+IFERROR(IF(O$10&lt;=$E$2,HLOOKUP(O$10,'FLUJO REAL'!$E$13:$XFD$50,'FLUJO COMPLETO'!$A12,FALSE)/HLOOKUP('FLUJO COMPLETO'!O$10,'FLUJO REAL'!$E$9:$XFD$10,2,FALSE),HLOOKUP(O$10,'FLUJO PROYECTADO'!$E$11:$XFD$46,'FLUJO COMPLETO'!$A12,FALSE)),"")</f>
        <v>0</v>
      </c>
      <c r="P12" s="2">
        <f>+IFERROR(IF(P$10&lt;=$E$2,HLOOKUP(P$10,'FLUJO REAL'!$E$13:$XFD$50,'FLUJO COMPLETO'!$A12,FALSE)/HLOOKUP('FLUJO COMPLETO'!P$10,'FLUJO REAL'!$E$9:$XFD$10,2,FALSE),HLOOKUP(P$10,'FLUJO PROYECTADO'!$E$11:$XFD$46,'FLUJO COMPLETO'!$A12,FALSE)),"")</f>
        <v>0</v>
      </c>
      <c r="Q12" s="2">
        <f>+IFERROR(IF(Q$10&lt;=$E$2,HLOOKUP(Q$10,'FLUJO REAL'!$E$13:$XFD$50,'FLUJO COMPLETO'!$A12,FALSE)/HLOOKUP('FLUJO COMPLETO'!Q$10,'FLUJO REAL'!$E$9:$XFD$10,2,FALSE),HLOOKUP(Q$10,'FLUJO PROYECTADO'!$E$11:$XFD$46,'FLUJO COMPLETO'!$A12,FALSE)),"")</f>
        <v>0</v>
      </c>
      <c r="R12" s="2">
        <f>+IFERROR(IF(R$10&lt;=$E$2,HLOOKUP(R$10,'FLUJO REAL'!$E$13:$XFD$50,'FLUJO COMPLETO'!$A12,FALSE)/HLOOKUP('FLUJO COMPLETO'!R$10,'FLUJO REAL'!$E$9:$XFD$10,2,FALSE),HLOOKUP(R$10,'FLUJO PROYECTADO'!$E$11:$XFD$46,'FLUJO COMPLETO'!$A12,FALSE)),"")</f>
        <v>0</v>
      </c>
      <c r="S12" s="2">
        <f>+IFERROR(IF(S$10&lt;=$E$2,HLOOKUP(S$10,'FLUJO REAL'!$E$13:$XFD$50,'FLUJO COMPLETO'!$A12,FALSE)/HLOOKUP('FLUJO COMPLETO'!S$10,'FLUJO REAL'!$E$9:$XFD$10,2,FALSE),HLOOKUP(S$10,'FLUJO PROYECTADO'!$E$11:$XFD$46,'FLUJO COMPLETO'!$A12,FALSE)),"")</f>
        <v>0</v>
      </c>
      <c r="T12" s="2">
        <f>+IFERROR(IF(T$10&lt;=$E$2,HLOOKUP(T$10,'FLUJO REAL'!$E$13:$XFD$50,'FLUJO COMPLETO'!$A12,FALSE)/HLOOKUP('FLUJO COMPLETO'!T$10,'FLUJO REAL'!$E$9:$XFD$10,2,FALSE),HLOOKUP(T$10,'FLUJO PROYECTADO'!$E$11:$XFD$46,'FLUJO COMPLETO'!$A12,FALSE)),"")</f>
        <v>0</v>
      </c>
      <c r="U12" s="2">
        <f>+IFERROR(IF(U$10&lt;=$E$2,HLOOKUP(U$10,'FLUJO REAL'!$E$13:$XFD$50,'FLUJO COMPLETO'!$A12,FALSE)/HLOOKUP('FLUJO COMPLETO'!U$10,'FLUJO REAL'!$E$9:$XFD$10,2,FALSE),HLOOKUP(U$10,'FLUJO PROYECTADO'!$E$11:$XFD$46,'FLUJO COMPLETO'!$A12,FALSE)),"")</f>
        <v>0</v>
      </c>
      <c r="V12" s="2">
        <f>+IFERROR(IF(V$10&lt;=$E$2,HLOOKUP(V$10,'FLUJO REAL'!$E$13:$XFD$50,'FLUJO COMPLETO'!$A12,FALSE)/HLOOKUP('FLUJO COMPLETO'!V$10,'FLUJO REAL'!$E$9:$XFD$10,2,FALSE),HLOOKUP(V$10,'FLUJO PROYECTADO'!$E$11:$XFD$46,'FLUJO COMPLETO'!$A12,FALSE)),"")</f>
        <v>0</v>
      </c>
      <c r="W12" s="2">
        <f>+IFERROR(IF(W$10&lt;=$E$2,HLOOKUP(W$10,'FLUJO REAL'!$E$13:$XFD$50,'FLUJO COMPLETO'!$A12,FALSE)/HLOOKUP('FLUJO COMPLETO'!W$10,'FLUJO REAL'!$E$9:$XFD$10,2,FALSE),HLOOKUP(W$10,'FLUJO PROYECTADO'!$E$11:$XFD$46,'FLUJO COMPLETO'!$A12,FALSE)),"")</f>
        <v>0</v>
      </c>
      <c r="X12" s="2">
        <f>+IFERROR(IF(X$10&lt;=$E$2,HLOOKUP(X$10,'FLUJO REAL'!$E$13:$XFD$50,'FLUJO COMPLETO'!$A12,FALSE)/HLOOKUP('FLUJO COMPLETO'!X$10,'FLUJO REAL'!$E$9:$XFD$10,2,FALSE),HLOOKUP(X$10,'FLUJO PROYECTADO'!$E$11:$XFD$46,'FLUJO COMPLETO'!$A12,FALSE)),"")</f>
        <v>0</v>
      </c>
      <c r="Y12" s="2">
        <f>+IFERROR(IF(Y$10&lt;=$E$2,HLOOKUP(Y$10,'FLUJO REAL'!$E$13:$XFD$50,'FLUJO COMPLETO'!$A12,FALSE)/HLOOKUP('FLUJO COMPLETO'!Y$10,'FLUJO REAL'!$E$9:$XFD$10,2,FALSE),HLOOKUP(Y$10,'FLUJO PROYECTADO'!$E$11:$XFD$46,'FLUJO COMPLETO'!$A12,FALSE)),"")</f>
        <v>0</v>
      </c>
      <c r="Z12" s="2">
        <f>+IFERROR(IF(Z$10&lt;=$E$2,HLOOKUP(Z$10,'FLUJO REAL'!$E$13:$XFD$50,'FLUJO COMPLETO'!$A12,FALSE)/HLOOKUP('FLUJO COMPLETO'!Z$10,'FLUJO REAL'!$E$9:$XFD$10,2,FALSE),HLOOKUP(Z$10,'FLUJO PROYECTADO'!$E$11:$XFD$46,'FLUJO COMPLETO'!$A12,FALSE)),"")</f>
        <v>0</v>
      </c>
      <c r="AA12" s="2">
        <f>+IFERROR(IF(AA$10&lt;=$E$2,HLOOKUP(AA$10,'FLUJO REAL'!$E$13:$XFD$50,'FLUJO COMPLETO'!$A12,FALSE)/HLOOKUP('FLUJO COMPLETO'!AA$10,'FLUJO REAL'!$E$9:$XFD$10,2,FALSE),HLOOKUP(AA$10,'FLUJO PROYECTADO'!$E$11:$XFD$46,'FLUJO COMPLETO'!$A12,FALSE)),"")</f>
        <v>0</v>
      </c>
      <c r="AB12" s="2">
        <f>+IFERROR(IF(AB$10&lt;=$E$2,HLOOKUP(AB$10,'FLUJO REAL'!$E$13:$XFD$50,'FLUJO COMPLETO'!$A12,FALSE)/HLOOKUP('FLUJO COMPLETO'!AB$10,'FLUJO REAL'!$E$9:$XFD$10,2,FALSE),HLOOKUP(AB$10,'FLUJO PROYECTADO'!$E$11:$XFD$46,'FLUJO COMPLETO'!$A12,FALSE)),"")</f>
        <v>0</v>
      </c>
      <c r="AC12" s="2">
        <f>+IFERROR(IF(AC$10&lt;=$E$2,HLOOKUP(AC$10,'FLUJO REAL'!$E$13:$XFD$50,'FLUJO COMPLETO'!$A12,FALSE)/HLOOKUP('FLUJO COMPLETO'!AC$10,'FLUJO REAL'!$E$9:$XFD$10,2,FALSE),HLOOKUP(AC$10,'FLUJO PROYECTADO'!$E$11:$XFD$46,'FLUJO COMPLETO'!$A12,FALSE)),"")</f>
        <v>0</v>
      </c>
      <c r="AD12" s="2">
        <f>+IFERROR(IF(AD$10&lt;=$E$2,HLOOKUP(AD$10,'FLUJO REAL'!$E$13:$XFD$50,'FLUJO COMPLETO'!$A12,FALSE)/HLOOKUP('FLUJO COMPLETO'!AD$10,'FLUJO REAL'!$E$9:$XFD$10,2,FALSE),HLOOKUP(AD$10,'FLUJO PROYECTADO'!$E$11:$XFD$46,'FLUJO COMPLETO'!$A12,FALSE)),"")</f>
        <v>0</v>
      </c>
      <c r="AE12" s="2">
        <f>+IFERROR(IF(AE$10&lt;=$E$2,HLOOKUP(AE$10,'FLUJO REAL'!$E$13:$XFD$50,'FLUJO COMPLETO'!$A12,FALSE)/HLOOKUP('FLUJO COMPLETO'!AE$10,'FLUJO REAL'!$E$9:$XFD$10,2,FALSE),HLOOKUP(AE$10,'FLUJO PROYECTADO'!$E$11:$XFD$46,'FLUJO COMPLETO'!$A12,FALSE)),"")</f>
        <v>0</v>
      </c>
      <c r="AF12" s="2">
        <f>+IFERROR(IF(AF$10&lt;=$E$2,HLOOKUP(AF$10,'FLUJO REAL'!$E$13:$XFD$50,'FLUJO COMPLETO'!$A12,FALSE)/HLOOKUP('FLUJO COMPLETO'!AF$10,'FLUJO REAL'!$E$9:$XFD$10,2,FALSE),HLOOKUP(AF$10,'FLUJO PROYECTADO'!$E$11:$XFD$46,'FLUJO COMPLETO'!$A12,FALSE)),"")</f>
        <v>0</v>
      </c>
      <c r="AG12" s="2">
        <f>+IFERROR(IF(AG$10&lt;=$E$2,HLOOKUP(AG$10,'FLUJO REAL'!$E$13:$XFD$50,'FLUJO COMPLETO'!$A12,FALSE)/HLOOKUP('FLUJO COMPLETO'!AG$10,'FLUJO REAL'!$E$9:$XFD$10,2,FALSE),HLOOKUP(AG$10,'FLUJO PROYECTADO'!$E$11:$XFD$46,'FLUJO COMPLETO'!$A12,FALSE)),"")</f>
        <v>0</v>
      </c>
      <c r="AH12" s="2">
        <f>+IFERROR(IF(AH$10&lt;=$E$2,HLOOKUP(AH$10,'FLUJO REAL'!$E$13:$XFD$50,'FLUJO COMPLETO'!$A12,FALSE)/HLOOKUP('FLUJO COMPLETO'!AH$10,'FLUJO REAL'!$E$9:$XFD$10,2,FALSE),HLOOKUP(AH$10,'FLUJO PROYECTADO'!$E$11:$XFD$46,'FLUJO COMPLETO'!$A12,FALSE)),"")</f>
        <v>0</v>
      </c>
      <c r="AI12" s="2">
        <f>+IFERROR(IF(AI$10&lt;=$E$2,HLOOKUP(AI$10,'FLUJO REAL'!$E$13:$XFD$50,'FLUJO COMPLETO'!$A12,FALSE)/HLOOKUP('FLUJO COMPLETO'!AI$10,'FLUJO REAL'!$E$9:$XFD$10,2,FALSE),HLOOKUP(AI$10,'FLUJO PROYECTADO'!$E$11:$XFD$46,'FLUJO COMPLETO'!$A12,FALSE)),"")</f>
        <v>0</v>
      </c>
      <c r="AJ12" s="2">
        <f>+IFERROR(IF(AJ$10&lt;=$E$2,HLOOKUP(AJ$10,'FLUJO REAL'!$E$13:$XFD$50,'FLUJO COMPLETO'!$A12,FALSE)/HLOOKUP('FLUJO COMPLETO'!AJ$10,'FLUJO REAL'!$E$9:$XFD$10,2,FALSE),HLOOKUP(AJ$10,'FLUJO PROYECTADO'!$E$11:$XFD$46,'FLUJO COMPLETO'!$A12,FALSE)),"")</f>
        <v>0</v>
      </c>
      <c r="AK12" s="2">
        <f>+IFERROR(IF(AK$10&lt;=$E$2,HLOOKUP(AK$10,'FLUJO REAL'!$E$13:$XFD$50,'FLUJO COMPLETO'!$A12,FALSE)/HLOOKUP('FLUJO COMPLETO'!AK$10,'FLUJO REAL'!$E$9:$XFD$10,2,FALSE),HLOOKUP(AK$10,'FLUJO PROYECTADO'!$E$11:$XFD$46,'FLUJO COMPLETO'!$A12,FALSE)),"")</f>
        <v>0</v>
      </c>
      <c r="AL12" s="2">
        <f>+IFERROR(IF(AL$10&lt;=$E$2,HLOOKUP(AL$10,'FLUJO REAL'!$E$13:$XFD$50,'FLUJO COMPLETO'!$A12,FALSE)/HLOOKUP('FLUJO COMPLETO'!AL$10,'FLUJO REAL'!$E$9:$XFD$10,2,FALSE),HLOOKUP(AL$10,'FLUJO PROYECTADO'!$E$11:$XFD$46,'FLUJO COMPLETO'!$A12,FALSE)),"")</f>
        <v>0</v>
      </c>
      <c r="AM12" s="2">
        <f>+IFERROR(IF(AM$10&lt;=$E$2,HLOOKUP(AM$10,'FLUJO REAL'!$E$13:$XFD$50,'FLUJO COMPLETO'!$A12,FALSE)/HLOOKUP('FLUJO COMPLETO'!AM$10,'FLUJO REAL'!$E$9:$XFD$10,2,FALSE),HLOOKUP(AM$10,'FLUJO PROYECTADO'!$E$11:$XFD$46,'FLUJO COMPLETO'!$A12,FALSE)),"")</f>
        <v>0</v>
      </c>
      <c r="AN12" s="2">
        <f>+IFERROR(IF(AN$10&lt;=$E$2,HLOOKUP(AN$10,'FLUJO REAL'!$E$13:$XFD$50,'FLUJO COMPLETO'!$A12,FALSE)/HLOOKUP('FLUJO COMPLETO'!AN$10,'FLUJO REAL'!$E$9:$XFD$10,2,FALSE),HLOOKUP(AN$10,'FLUJO PROYECTADO'!$E$11:$XFD$46,'FLUJO COMPLETO'!$A12,FALSE)),"")</f>
        <v>0</v>
      </c>
      <c r="AO12" s="2">
        <f>+IFERROR(IF(AO$10&lt;=$E$2,HLOOKUP(AO$10,'FLUJO REAL'!$E$13:$XFD$50,'FLUJO COMPLETO'!$A12,FALSE)/HLOOKUP('FLUJO COMPLETO'!AO$10,'FLUJO REAL'!$E$9:$XFD$10,2,FALSE),HLOOKUP(AO$10,'FLUJO PROYECTADO'!$E$11:$XFD$46,'FLUJO COMPLETO'!$A12,FALSE)),"")</f>
        <v>0</v>
      </c>
      <c r="AP12" s="2">
        <f>+IFERROR(IF(AP$10&lt;=$E$2,HLOOKUP(AP$10,'FLUJO REAL'!$E$13:$XFD$50,'FLUJO COMPLETO'!$A12,FALSE)/HLOOKUP('FLUJO COMPLETO'!AP$10,'FLUJO REAL'!$E$9:$XFD$10,2,FALSE),HLOOKUP(AP$10,'FLUJO PROYECTADO'!$E$11:$XFD$46,'FLUJO COMPLETO'!$A12,FALSE)),"")</f>
        <v>0</v>
      </c>
      <c r="AQ12" s="2">
        <f>+IFERROR(IF(AQ$10&lt;=$E$2,HLOOKUP(AQ$10,'FLUJO REAL'!$E$13:$XFD$50,'FLUJO COMPLETO'!$A12,FALSE)/HLOOKUP('FLUJO COMPLETO'!AQ$10,'FLUJO REAL'!$E$9:$XFD$10,2,FALSE),HLOOKUP(AQ$10,'FLUJO PROYECTADO'!$E$11:$XFD$46,'FLUJO COMPLETO'!$A12,FALSE)),"")</f>
        <v>0</v>
      </c>
      <c r="AR12" s="2">
        <f>+IFERROR(IF(AR$10&lt;=$E$2,HLOOKUP(AR$10,'FLUJO REAL'!$E$13:$XFD$50,'FLUJO COMPLETO'!$A12,FALSE)/HLOOKUP('FLUJO COMPLETO'!AR$10,'FLUJO REAL'!$E$9:$XFD$10,2,FALSE),HLOOKUP(AR$10,'FLUJO PROYECTADO'!$E$11:$XFD$46,'FLUJO COMPLETO'!$A12,FALSE)),"")</f>
        <v>0</v>
      </c>
      <c r="AS12" s="2">
        <f>+IFERROR(IF(AS$10&lt;=$E$2,HLOOKUP(AS$10,'FLUJO REAL'!$E$13:$XFD$50,'FLUJO COMPLETO'!$A12,FALSE)/HLOOKUP('FLUJO COMPLETO'!AS$10,'FLUJO REAL'!$E$9:$XFD$10,2,FALSE),HLOOKUP(AS$10,'FLUJO PROYECTADO'!$E$11:$XFD$46,'FLUJO COMPLETO'!$A12,FALSE)),"")</f>
        <v>0</v>
      </c>
      <c r="AT12" s="2">
        <f>+IFERROR(IF(AT$10&lt;=$E$2,HLOOKUP(AT$10,'FLUJO REAL'!$E$13:$XFD$50,'FLUJO COMPLETO'!$A12,FALSE)/HLOOKUP('FLUJO COMPLETO'!AT$10,'FLUJO REAL'!$E$9:$XFD$10,2,FALSE),HLOOKUP(AT$10,'FLUJO PROYECTADO'!$E$11:$XFD$46,'FLUJO COMPLETO'!$A12,FALSE)),"")</f>
        <v>0</v>
      </c>
      <c r="AU12" s="2">
        <f>+IFERROR(IF(AU$10&lt;=$E$2,HLOOKUP(AU$10,'FLUJO REAL'!$E$13:$XFD$50,'FLUJO COMPLETO'!$A12,FALSE)/HLOOKUP('FLUJO COMPLETO'!AU$10,'FLUJO REAL'!$E$9:$XFD$10,2,FALSE),HLOOKUP(AU$10,'FLUJO PROYECTADO'!$E$11:$XFD$46,'FLUJO COMPLETO'!$A12,FALSE)),"")</f>
        <v>0</v>
      </c>
      <c r="AV12" s="2">
        <f>+IFERROR(IF(AV$10&lt;=$E$2,HLOOKUP(AV$10,'FLUJO REAL'!$E$13:$XFD$50,'FLUJO COMPLETO'!$A12,FALSE)/HLOOKUP('FLUJO COMPLETO'!AV$10,'FLUJO REAL'!$E$9:$XFD$10,2,FALSE),HLOOKUP(AV$10,'FLUJO PROYECTADO'!$E$11:$XFD$46,'FLUJO COMPLETO'!$A12,FALSE)),"")</f>
        <v>0</v>
      </c>
      <c r="AW12" s="2">
        <f>+IFERROR(IF(AW$10&lt;=$E$2,HLOOKUP(AW$10,'FLUJO REAL'!$E$13:$XFD$50,'FLUJO COMPLETO'!$A12,FALSE)/HLOOKUP('FLUJO COMPLETO'!AW$10,'FLUJO REAL'!$E$9:$XFD$10,2,FALSE),HLOOKUP(AW$10,'FLUJO PROYECTADO'!$E$11:$XFD$46,'FLUJO COMPLETO'!$A12,FALSE)),"")</f>
        <v>0</v>
      </c>
      <c r="AX12" s="2">
        <f>+IFERROR(IF(AX$10&lt;=$E$2,HLOOKUP(AX$10,'FLUJO REAL'!$E$13:$XFD$50,'FLUJO COMPLETO'!$A12,FALSE)/HLOOKUP('FLUJO COMPLETO'!AX$10,'FLUJO REAL'!$E$9:$XFD$10,2,FALSE),HLOOKUP(AX$10,'FLUJO PROYECTADO'!$E$11:$XFD$46,'FLUJO COMPLETO'!$A12,FALSE)),"")</f>
        <v>0</v>
      </c>
      <c r="AY12" s="2">
        <f>+IFERROR(IF(AY$10&lt;=$E$2,HLOOKUP(AY$10,'FLUJO REAL'!$E$13:$XFD$50,'FLUJO COMPLETO'!$A12,FALSE)/HLOOKUP('FLUJO COMPLETO'!AY$10,'FLUJO REAL'!$E$9:$XFD$10,2,FALSE),HLOOKUP(AY$10,'FLUJO PROYECTADO'!$E$11:$XFD$46,'FLUJO COMPLETO'!$A12,FALSE)),"")</f>
        <v>0</v>
      </c>
      <c r="AZ12" s="2">
        <f>+IFERROR(IF(AZ$10&lt;=$E$2,HLOOKUP(AZ$10,'FLUJO REAL'!$E$13:$XFD$50,'FLUJO COMPLETO'!$A12,FALSE)/HLOOKUP('FLUJO COMPLETO'!AZ$10,'FLUJO REAL'!$E$9:$XFD$10,2,FALSE),HLOOKUP(AZ$10,'FLUJO PROYECTADO'!$E$11:$XFD$46,'FLUJO COMPLETO'!$A12,FALSE)),"")</f>
        <v>0</v>
      </c>
      <c r="BA12" s="2">
        <f>+IFERROR(IF(BA$10&lt;=$E$2,HLOOKUP(BA$10,'FLUJO REAL'!$E$13:$XFD$50,'FLUJO COMPLETO'!$A12,FALSE)/HLOOKUP('FLUJO COMPLETO'!BA$10,'FLUJO REAL'!$E$9:$XFD$10,2,FALSE),HLOOKUP(BA$10,'FLUJO PROYECTADO'!$E$11:$XFD$46,'FLUJO COMPLETO'!$A12,FALSE)),"")</f>
        <v>0</v>
      </c>
      <c r="BB12" s="2">
        <f>+IFERROR(IF(BB$10&lt;=$E$2,HLOOKUP(BB$10,'FLUJO REAL'!$E$13:$XFD$50,'FLUJO COMPLETO'!$A12,FALSE)/HLOOKUP('FLUJO COMPLETO'!BB$10,'FLUJO REAL'!$E$9:$XFD$10,2,FALSE),HLOOKUP(BB$10,'FLUJO PROYECTADO'!$E$11:$XFD$46,'FLUJO COMPLETO'!$A12,FALSE)),"")</f>
        <v>0</v>
      </c>
      <c r="BC12" s="2">
        <f>+IFERROR(IF(BC$10&lt;=$E$2,HLOOKUP(BC$10,'FLUJO REAL'!$E$13:$XFD$50,'FLUJO COMPLETO'!$A12,FALSE)/HLOOKUP('FLUJO COMPLETO'!BC$10,'FLUJO REAL'!$E$9:$XFD$10,2,FALSE),HLOOKUP(BC$10,'FLUJO PROYECTADO'!$E$11:$XFD$46,'FLUJO COMPLETO'!$A12,FALSE)),"")</f>
        <v>0</v>
      </c>
      <c r="BD12" s="2">
        <f>+IFERROR(IF(BD$10&lt;=$E$2,HLOOKUP(BD$10,'FLUJO REAL'!$E$13:$XFD$50,'FLUJO COMPLETO'!$A12,FALSE)/HLOOKUP('FLUJO COMPLETO'!BD$10,'FLUJO REAL'!$E$9:$XFD$10,2,FALSE),HLOOKUP(BD$10,'FLUJO PROYECTADO'!$E$11:$XFD$46,'FLUJO COMPLETO'!$A12,FALSE)),"")</f>
        <v>0</v>
      </c>
      <c r="BE12" s="2">
        <f>+IFERROR(IF(BE$10&lt;=$E$2,HLOOKUP(BE$10,'FLUJO REAL'!$E$13:$XFD$50,'FLUJO COMPLETO'!$A12,FALSE)/HLOOKUP('FLUJO COMPLETO'!BE$10,'FLUJO REAL'!$E$9:$XFD$10,2,FALSE),HLOOKUP(BE$10,'FLUJO PROYECTADO'!$E$11:$XFD$46,'FLUJO COMPLETO'!$A12,FALSE)),"")</f>
        <v>0</v>
      </c>
      <c r="BF12" s="2">
        <f>+IFERROR(IF(BF$10&lt;=$E$2,HLOOKUP(BF$10,'FLUJO REAL'!$E$13:$XFD$50,'FLUJO COMPLETO'!$A12,FALSE)/HLOOKUP('FLUJO COMPLETO'!BF$10,'FLUJO REAL'!$E$9:$XFD$10,2,FALSE),HLOOKUP(BF$10,'FLUJO PROYECTADO'!$E$11:$XFD$46,'FLUJO COMPLETO'!$A12,FALSE)),"")</f>
        <v>0</v>
      </c>
      <c r="BG12" s="2">
        <f>+IFERROR(IF(BG$10&lt;=$E$2,HLOOKUP(BG$10,'FLUJO REAL'!$E$13:$XFD$50,'FLUJO COMPLETO'!$A12,FALSE)/HLOOKUP('FLUJO COMPLETO'!BG$10,'FLUJO REAL'!$E$9:$XFD$10,2,FALSE),HLOOKUP(BG$10,'FLUJO PROYECTADO'!$E$11:$XFD$46,'FLUJO COMPLETO'!$A12,FALSE)),"")</f>
        <v>0</v>
      </c>
      <c r="BH12" s="2">
        <f>+IFERROR(IF(BH$10&lt;=$E$2,HLOOKUP(BH$10,'FLUJO REAL'!$E$13:$XFD$50,'FLUJO COMPLETO'!$A12,FALSE)/HLOOKUP('FLUJO COMPLETO'!BH$10,'FLUJO REAL'!$E$9:$XFD$10,2,FALSE),HLOOKUP(BH$10,'FLUJO PROYECTADO'!$E$11:$XFD$46,'FLUJO COMPLETO'!$A12,FALSE)),"")</f>
        <v>0</v>
      </c>
      <c r="BI12" s="2">
        <f>+IFERROR(IF(BI$10&lt;=$E$2,HLOOKUP(BI$10,'FLUJO REAL'!$E$13:$XFD$50,'FLUJO COMPLETO'!$A12,FALSE)/HLOOKUP('FLUJO COMPLETO'!BI$10,'FLUJO REAL'!$E$9:$XFD$10,2,FALSE),HLOOKUP(BI$10,'FLUJO PROYECTADO'!$E$11:$XFD$46,'FLUJO COMPLETO'!$A12,FALSE)),"")</f>
        <v>0</v>
      </c>
      <c r="BJ12" s="2">
        <f>+IFERROR(IF(BJ$10&lt;=$E$2,HLOOKUP(BJ$10,'FLUJO REAL'!$E$13:$XFD$50,'FLUJO COMPLETO'!$A12,FALSE)/HLOOKUP('FLUJO COMPLETO'!BJ$10,'FLUJO REAL'!$E$9:$XFD$10,2,FALSE),HLOOKUP(BJ$10,'FLUJO PROYECTADO'!$E$11:$XFD$46,'FLUJO COMPLETO'!$A12,FALSE)),"")</f>
        <v>0</v>
      </c>
      <c r="BK12" s="2">
        <f>+IFERROR(IF(BK$10&lt;=$E$2,HLOOKUP(BK$10,'FLUJO REAL'!$E$13:$XFD$50,'FLUJO COMPLETO'!$A12,FALSE)/HLOOKUP('FLUJO COMPLETO'!BK$10,'FLUJO REAL'!$E$9:$XFD$10,2,FALSE),HLOOKUP(BK$10,'FLUJO PROYECTADO'!$E$11:$XFD$46,'FLUJO COMPLETO'!$A12,FALSE)),"")</f>
        <v>0</v>
      </c>
      <c r="BL12" s="2">
        <f>+IFERROR(IF(BL$10&lt;=$E$2,HLOOKUP(BL$10,'FLUJO REAL'!$E$13:$XFD$50,'FLUJO COMPLETO'!$A12,FALSE)/HLOOKUP('FLUJO COMPLETO'!BL$10,'FLUJO REAL'!$E$9:$XFD$10,2,FALSE),HLOOKUP(BL$10,'FLUJO PROYECTADO'!$E$11:$XFD$46,'FLUJO COMPLETO'!$A12,FALSE)),"")</f>
        <v>0</v>
      </c>
      <c r="BM12" s="2">
        <f>+IFERROR(IF(BM$10&lt;=$E$2,HLOOKUP(BM$10,'FLUJO REAL'!$E$13:$XFD$50,'FLUJO COMPLETO'!$A12,FALSE)/HLOOKUP('FLUJO COMPLETO'!BM$10,'FLUJO REAL'!$E$9:$XFD$10,2,FALSE),HLOOKUP(BM$10,'FLUJO PROYECTADO'!$E$11:$XFD$46,'FLUJO COMPLETO'!$A12,FALSE)),"")</f>
        <v>0</v>
      </c>
    </row>
    <row r="13" spans="1:65" ht="15.75" x14ac:dyDescent="0.25">
      <c r="A13">
        <v>4</v>
      </c>
      <c r="B13" s="157"/>
      <c r="C13" s="160" t="s">
        <v>41</v>
      </c>
      <c r="D13" s="161"/>
      <c r="E13" s="26">
        <f t="shared" si="0"/>
        <v>0</v>
      </c>
      <c r="F13" s="2" t="str">
        <f>+IFERROR(IF(F$10&lt;=$E$2,HLOOKUP(F$10,'FLUJO REAL'!$E$13:$XFD$50,'FLUJO COMPLETO'!$A13,FALSE)/HLOOKUP('FLUJO COMPLETO'!F$10,'FLUJO REAL'!$E$9:$XFD$10,2,FALSE),HLOOKUP(F$10,'FLUJO PROYECTADO'!$E$11:$XFD$46,'FLUJO COMPLETO'!$A13,FALSE)),"")</f>
        <v/>
      </c>
      <c r="G13" s="2">
        <f>+IFERROR(IF(G$10&lt;=$E$2,HLOOKUP(G$10,'FLUJO REAL'!$E$13:$XFD$50,'FLUJO COMPLETO'!$A13,FALSE)/HLOOKUP('FLUJO COMPLETO'!G$10,'FLUJO REAL'!$E$9:$XFD$10,2,FALSE),HLOOKUP(G$10,'FLUJO PROYECTADO'!$E$11:$XFD$46,'FLUJO COMPLETO'!$A13,FALSE)),"")</f>
        <v>0</v>
      </c>
      <c r="H13" s="2">
        <f>+IFERROR(IF(H$10&lt;=$E$2,HLOOKUP(H$10,'FLUJO REAL'!$E$13:$XFD$50,'FLUJO COMPLETO'!$A13,FALSE)/HLOOKUP('FLUJO COMPLETO'!H$10,'FLUJO REAL'!$E$9:$XFD$10,2,FALSE),HLOOKUP(H$10,'FLUJO PROYECTADO'!$E$11:$XFD$46,'FLUJO COMPLETO'!$A13,FALSE)),"")</f>
        <v>0</v>
      </c>
      <c r="I13" s="2">
        <f>+IFERROR(IF(I$10&lt;=$E$2,HLOOKUP(I$10,'FLUJO REAL'!$E$13:$XFD$50,'FLUJO COMPLETO'!$A13,FALSE)/HLOOKUP('FLUJO COMPLETO'!I$10,'FLUJO REAL'!$E$9:$XFD$10,2,FALSE),HLOOKUP(I$10,'FLUJO PROYECTADO'!$E$11:$XFD$46,'FLUJO COMPLETO'!$A13,FALSE)),"")</f>
        <v>0</v>
      </c>
      <c r="J13" s="2">
        <f>+IFERROR(IF(J$10&lt;=$E$2,HLOOKUP(J$10,'FLUJO REAL'!$E$13:$XFD$50,'FLUJO COMPLETO'!$A13,FALSE)/HLOOKUP('FLUJO COMPLETO'!J$10,'FLUJO REAL'!$E$9:$XFD$10,2,FALSE),HLOOKUP(J$10,'FLUJO PROYECTADO'!$E$11:$XFD$46,'FLUJO COMPLETO'!$A13,FALSE)),"")</f>
        <v>0</v>
      </c>
      <c r="K13" s="2">
        <f>+IFERROR(IF(K$10&lt;=$E$2,HLOOKUP(K$10,'FLUJO REAL'!$E$13:$XFD$50,'FLUJO COMPLETO'!$A13,FALSE)/HLOOKUP('FLUJO COMPLETO'!K$10,'FLUJO REAL'!$E$9:$XFD$10,2,FALSE),HLOOKUP(K$10,'FLUJO PROYECTADO'!$E$11:$XFD$46,'FLUJO COMPLETO'!$A13,FALSE)),"")</f>
        <v>0</v>
      </c>
      <c r="L13" s="2">
        <f>+IFERROR(IF(L$10&lt;=$E$2,HLOOKUP(L$10,'FLUJO REAL'!$E$13:$XFD$50,'FLUJO COMPLETO'!$A13,FALSE)/HLOOKUP('FLUJO COMPLETO'!L$10,'FLUJO REAL'!$E$9:$XFD$10,2,FALSE),HLOOKUP(L$10,'FLUJO PROYECTADO'!$E$11:$XFD$46,'FLUJO COMPLETO'!$A13,FALSE)),"")</f>
        <v>0</v>
      </c>
      <c r="M13" s="2">
        <f>+IFERROR(IF(M$10&lt;=$E$2,HLOOKUP(M$10,'FLUJO REAL'!$E$13:$XFD$50,'FLUJO COMPLETO'!$A13,FALSE)/HLOOKUP('FLUJO COMPLETO'!M$10,'FLUJO REAL'!$E$9:$XFD$10,2,FALSE),HLOOKUP(M$10,'FLUJO PROYECTADO'!$E$11:$XFD$46,'FLUJO COMPLETO'!$A13,FALSE)),"")</f>
        <v>0</v>
      </c>
      <c r="N13" s="2">
        <f>+IFERROR(IF(N$10&lt;=$E$2,HLOOKUP(N$10,'FLUJO REAL'!$E$13:$XFD$50,'FLUJO COMPLETO'!$A13,FALSE)/HLOOKUP('FLUJO COMPLETO'!N$10,'FLUJO REAL'!$E$9:$XFD$10,2,FALSE),HLOOKUP(N$10,'FLUJO PROYECTADO'!$E$11:$XFD$46,'FLUJO COMPLETO'!$A13,FALSE)),"")</f>
        <v>0</v>
      </c>
      <c r="O13" s="2">
        <f>+IFERROR(IF(O$10&lt;=$E$2,HLOOKUP(O$10,'FLUJO REAL'!$E$13:$XFD$50,'FLUJO COMPLETO'!$A13,FALSE)/HLOOKUP('FLUJO COMPLETO'!O$10,'FLUJO REAL'!$E$9:$XFD$10,2,FALSE),HLOOKUP(O$10,'FLUJO PROYECTADO'!$E$11:$XFD$46,'FLUJO COMPLETO'!$A13,FALSE)),"")</f>
        <v>0</v>
      </c>
      <c r="P13" s="2">
        <f>+IFERROR(IF(P$10&lt;=$E$2,HLOOKUP(P$10,'FLUJO REAL'!$E$13:$XFD$50,'FLUJO COMPLETO'!$A13,FALSE)/HLOOKUP('FLUJO COMPLETO'!P$10,'FLUJO REAL'!$E$9:$XFD$10,2,FALSE),HLOOKUP(P$10,'FLUJO PROYECTADO'!$E$11:$XFD$46,'FLUJO COMPLETO'!$A13,FALSE)),"")</f>
        <v>0</v>
      </c>
      <c r="Q13" s="2">
        <f>+IFERROR(IF(Q$10&lt;=$E$2,HLOOKUP(Q$10,'FLUJO REAL'!$E$13:$XFD$50,'FLUJO COMPLETO'!$A13,FALSE)/HLOOKUP('FLUJO COMPLETO'!Q$10,'FLUJO REAL'!$E$9:$XFD$10,2,FALSE),HLOOKUP(Q$10,'FLUJO PROYECTADO'!$E$11:$XFD$46,'FLUJO COMPLETO'!$A13,FALSE)),"")</f>
        <v>0</v>
      </c>
      <c r="R13" s="2">
        <f>+IFERROR(IF(R$10&lt;=$E$2,HLOOKUP(R$10,'FLUJO REAL'!$E$13:$XFD$50,'FLUJO COMPLETO'!$A13,FALSE)/HLOOKUP('FLUJO COMPLETO'!R$10,'FLUJO REAL'!$E$9:$XFD$10,2,FALSE),HLOOKUP(R$10,'FLUJO PROYECTADO'!$E$11:$XFD$46,'FLUJO COMPLETO'!$A13,FALSE)),"")</f>
        <v>0</v>
      </c>
      <c r="S13" s="2">
        <f>+IFERROR(IF(S$10&lt;=$E$2,HLOOKUP(S$10,'FLUJO REAL'!$E$13:$XFD$50,'FLUJO COMPLETO'!$A13,FALSE)/HLOOKUP('FLUJO COMPLETO'!S$10,'FLUJO REAL'!$E$9:$XFD$10,2,FALSE),HLOOKUP(S$10,'FLUJO PROYECTADO'!$E$11:$XFD$46,'FLUJO COMPLETO'!$A13,FALSE)),"")</f>
        <v>0</v>
      </c>
      <c r="T13" s="2">
        <f>+IFERROR(IF(T$10&lt;=$E$2,HLOOKUP(T$10,'FLUJO REAL'!$E$13:$XFD$50,'FLUJO COMPLETO'!$A13,FALSE)/HLOOKUP('FLUJO COMPLETO'!T$10,'FLUJO REAL'!$E$9:$XFD$10,2,FALSE),HLOOKUP(T$10,'FLUJO PROYECTADO'!$E$11:$XFD$46,'FLUJO COMPLETO'!$A13,FALSE)),"")</f>
        <v>0</v>
      </c>
      <c r="U13" s="2">
        <f>+IFERROR(IF(U$10&lt;=$E$2,HLOOKUP(U$10,'FLUJO REAL'!$E$13:$XFD$50,'FLUJO COMPLETO'!$A13,FALSE)/HLOOKUP('FLUJO COMPLETO'!U$10,'FLUJO REAL'!$E$9:$XFD$10,2,FALSE),HLOOKUP(U$10,'FLUJO PROYECTADO'!$E$11:$XFD$46,'FLUJO COMPLETO'!$A13,FALSE)),"")</f>
        <v>0</v>
      </c>
      <c r="V13" s="2">
        <f>+IFERROR(IF(V$10&lt;=$E$2,HLOOKUP(V$10,'FLUJO REAL'!$E$13:$XFD$50,'FLUJO COMPLETO'!$A13,FALSE)/HLOOKUP('FLUJO COMPLETO'!V$10,'FLUJO REAL'!$E$9:$XFD$10,2,FALSE),HLOOKUP(V$10,'FLUJO PROYECTADO'!$E$11:$XFD$46,'FLUJO COMPLETO'!$A13,FALSE)),"")</f>
        <v>0</v>
      </c>
      <c r="W13" s="2">
        <f>+IFERROR(IF(W$10&lt;=$E$2,HLOOKUP(W$10,'FLUJO REAL'!$E$13:$XFD$50,'FLUJO COMPLETO'!$A13,FALSE)/HLOOKUP('FLUJO COMPLETO'!W$10,'FLUJO REAL'!$E$9:$XFD$10,2,FALSE),HLOOKUP(W$10,'FLUJO PROYECTADO'!$E$11:$XFD$46,'FLUJO COMPLETO'!$A13,FALSE)),"")</f>
        <v>0</v>
      </c>
      <c r="X13" s="2">
        <f>+IFERROR(IF(X$10&lt;=$E$2,HLOOKUP(X$10,'FLUJO REAL'!$E$13:$XFD$50,'FLUJO COMPLETO'!$A13,FALSE)/HLOOKUP('FLUJO COMPLETO'!X$10,'FLUJO REAL'!$E$9:$XFD$10,2,FALSE),HLOOKUP(X$10,'FLUJO PROYECTADO'!$E$11:$XFD$46,'FLUJO COMPLETO'!$A13,FALSE)),"")</f>
        <v>0</v>
      </c>
      <c r="Y13" s="2">
        <f>+IFERROR(IF(Y$10&lt;=$E$2,HLOOKUP(Y$10,'FLUJO REAL'!$E$13:$XFD$50,'FLUJO COMPLETO'!$A13,FALSE)/HLOOKUP('FLUJO COMPLETO'!Y$10,'FLUJO REAL'!$E$9:$XFD$10,2,FALSE),HLOOKUP(Y$10,'FLUJO PROYECTADO'!$E$11:$XFD$46,'FLUJO COMPLETO'!$A13,FALSE)),"")</f>
        <v>0</v>
      </c>
      <c r="Z13" s="2">
        <f>+IFERROR(IF(Z$10&lt;=$E$2,HLOOKUP(Z$10,'FLUJO REAL'!$E$13:$XFD$50,'FLUJO COMPLETO'!$A13,FALSE)/HLOOKUP('FLUJO COMPLETO'!Z$10,'FLUJO REAL'!$E$9:$XFD$10,2,FALSE),HLOOKUP(Z$10,'FLUJO PROYECTADO'!$E$11:$XFD$46,'FLUJO COMPLETO'!$A13,FALSE)),"")</f>
        <v>0</v>
      </c>
      <c r="AA13" s="2">
        <f>+IFERROR(IF(AA$10&lt;=$E$2,HLOOKUP(AA$10,'FLUJO REAL'!$E$13:$XFD$50,'FLUJO COMPLETO'!$A13,FALSE)/HLOOKUP('FLUJO COMPLETO'!AA$10,'FLUJO REAL'!$E$9:$XFD$10,2,FALSE),HLOOKUP(AA$10,'FLUJO PROYECTADO'!$E$11:$XFD$46,'FLUJO COMPLETO'!$A13,FALSE)),"")</f>
        <v>0</v>
      </c>
      <c r="AB13" s="2">
        <f>+IFERROR(IF(AB$10&lt;=$E$2,HLOOKUP(AB$10,'FLUJO REAL'!$E$13:$XFD$50,'FLUJO COMPLETO'!$A13,FALSE)/HLOOKUP('FLUJO COMPLETO'!AB$10,'FLUJO REAL'!$E$9:$XFD$10,2,FALSE),HLOOKUP(AB$10,'FLUJO PROYECTADO'!$E$11:$XFD$46,'FLUJO COMPLETO'!$A13,FALSE)),"")</f>
        <v>0</v>
      </c>
      <c r="AC13" s="2">
        <f>+IFERROR(IF(AC$10&lt;=$E$2,HLOOKUP(AC$10,'FLUJO REAL'!$E$13:$XFD$50,'FLUJO COMPLETO'!$A13,FALSE)/HLOOKUP('FLUJO COMPLETO'!AC$10,'FLUJO REAL'!$E$9:$XFD$10,2,FALSE),HLOOKUP(AC$10,'FLUJO PROYECTADO'!$E$11:$XFD$46,'FLUJO COMPLETO'!$A13,FALSE)),"")</f>
        <v>0</v>
      </c>
      <c r="AD13" s="2">
        <f>+IFERROR(IF(AD$10&lt;=$E$2,HLOOKUP(AD$10,'FLUJO REAL'!$E$13:$XFD$50,'FLUJO COMPLETO'!$A13,FALSE)/HLOOKUP('FLUJO COMPLETO'!AD$10,'FLUJO REAL'!$E$9:$XFD$10,2,FALSE),HLOOKUP(AD$10,'FLUJO PROYECTADO'!$E$11:$XFD$46,'FLUJO COMPLETO'!$A13,FALSE)),"")</f>
        <v>0</v>
      </c>
      <c r="AE13" s="2">
        <f>+IFERROR(IF(AE$10&lt;=$E$2,HLOOKUP(AE$10,'FLUJO REAL'!$E$13:$XFD$50,'FLUJO COMPLETO'!$A13,FALSE)/HLOOKUP('FLUJO COMPLETO'!AE$10,'FLUJO REAL'!$E$9:$XFD$10,2,FALSE),HLOOKUP(AE$10,'FLUJO PROYECTADO'!$E$11:$XFD$46,'FLUJO COMPLETO'!$A13,FALSE)),"")</f>
        <v>0</v>
      </c>
      <c r="AF13" s="2">
        <f>+IFERROR(IF(AF$10&lt;=$E$2,HLOOKUP(AF$10,'FLUJO REAL'!$E$13:$XFD$50,'FLUJO COMPLETO'!$A13,FALSE)/HLOOKUP('FLUJO COMPLETO'!AF$10,'FLUJO REAL'!$E$9:$XFD$10,2,FALSE),HLOOKUP(AF$10,'FLUJO PROYECTADO'!$E$11:$XFD$46,'FLUJO COMPLETO'!$A13,FALSE)),"")</f>
        <v>0</v>
      </c>
      <c r="AG13" s="2">
        <f>+IFERROR(IF(AG$10&lt;=$E$2,HLOOKUP(AG$10,'FLUJO REAL'!$E$13:$XFD$50,'FLUJO COMPLETO'!$A13,FALSE)/HLOOKUP('FLUJO COMPLETO'!AG$10,'FLUJO REAL'!$E$9:$XFD$10,2,FALSE),HLOOKUP(AG$10,'FLUJO PROYECTADO'!$E$11:$XFD$46,'FLUJO COMPLETO'!$A13,FALSE)),"")</f>
        <v>0</v>
      </c>
      <c r="AH13" s="2">
        <f>+IFERROR(IF(AH$10&lt;=$E$2,HLOOKUP(AH$10,'FLUJO REAL'!$E$13:$XFD$50,'FLUJO COMPLETO'!$A13,FALSE)/HLOOKUP('FLUJO COMPLETO'!AH$10,'FLUJO REAL'!$E$9:$XFD$10,2,FALSE),HLOOKUP(AH$10,'FLUJO PROYECTADO'!$E$11:$XFD$46,'FLUJO COMPLETO'!$A13,FALSE)),"")</f>
        <v>0</v>
      </c>
      <c r="AI13" s="2">
        <f>+IFERROR(IF(AI$10&lt;=$E$2,HLOOKUP(AI$10,'FLUJO REAL'!$E$13:$XFD$50,'FLUJO COMPLETO'!$A13,FALSE)/HLOOKUP('FLUJO COMPLETO'!AI$10,'FLUJO REAL'!$E$9:$XFD$10,2,FALSE),HLOOKUP(AI$10,'FLUJO PROYECTADO'!$E$11:$XFD$46,'FLUJO COMPLETO'!$A13,FALSE)),"")</f>
        <v>0</v>
      </c>
      <c r="AJ13" s="2">
        <f>+IFERROR(IF(AJ$10&lt;=$E$2,HLOOKUP(AJ$10,'FLUJO REAL'!$E$13:$XFD$50,'FLUJO COMPLETO'!$A13,FALSE)/HLOOKUP('FLUJO COMPLETO'!AJ$10,'FLUJO REAL'!$E$9:$XFD$10,2,FALSE),HLOOKUP(AJ$10,'FLUJO PROYECTADO'!$E$11:$XFD$46,'FLUJO COMPLETO'!$A13,FALSE)),"")</f>
        <v>0</v>
      </c>
      <c r="AK13" s="2">
        <f>+IFERROR(IF(AK$10&lt;=$E$2,HLOOKUP(AK$10,'FLUJO REAL'!$E$13:$XFD$50,'FLUJO COMPLETO'!$A13,FALSE)/HLOOKUP('FLUJO COMPLETO'!AK$10,'FLUJO REAL'!$E$9:$XFD$10,2,FALSE),HLOOKUP(AK$10,'FLUJO PROYECTADO'!$E$11:$XFD$46,'FLUJO COMPLETO'!$A13,FALSE)),"")</f>
        <v>0</v>
      </c>
      <c r="AL13" s="2">
        <f>+IFERROR(IF(AL$10&lt;=$E$2,HLOOKUP(AL$10,'FLUJO REAL'!$E$13:$XFD$50,'FLUJO COMPLETO'!$A13,FALSE)/HLOOKUP('FLUJO COMPLETO'!AL$10,'FLUJO REAL'!$E$9:$XFD$10,2,FALSE),HLOOKUP(AL$10,'FLUJO PROYECTADO'!$E$11:$XFD$46,'FLUJO COMPLETO'!$A13,FALSE)),"")</f>
        <v>0</v>
      </c>
      <c r="AM13" s="2">
        <f>+IFERROR(IF(AM$10&lt;=$E$2,HLOOKUP(AM$10,'FLUJO REAL'!$E$13:$XFD$50,'FLUJO COMPLETO'!$A13,FALSE)/HLOOKUP('FLUJO COMPLETO'!AM$10,'FLUJO REAL'!$E$9:$XFD$10,2,FALSE),HLOOKUP(AM$10,'FLUJO PROYECTADO'!$E$11:$XFD$46,'FLUJO COMPLETO'!$A13,FALSE)),"")</f>
        <v>0</v>
      </c>
      <c r="AN13" s="2">
        <f>+IFERROR(IF(AN$10&lt;=$E$2,HLOOKUP(AN$10,'FLUJO REAL'!$E$13:$XFD$50,'FLUJO COMPLETO'!$A13,FALSE)/HLOOKUP('FLUJO COMPLETO'!AN$10,'FLUJO REAL'!$E$9:$XFD$10,2,FALSE),HLOOKUP(AN$10,'FLUJO PROYECTADO'!$E$11:$XFD$46,'FLUJO COMPLETO'!$A13,FALSE)),"")</f>
        <v>0</v>
      </c>
      <c r="AO13" s="2">
        <f>+IFERROR(IF(AO$10&lt;=$E$2,HLOOKUP(AO$10,'FLUJO REAL'!$E$13:$XFD$50,'FLUJO COMPLETO'!$A13,FALSE)/HLOOKUP('FLUJO COMPLETO'!AO$10,'FLUJO REAL'!$E$9:$XFD$10,2,FALSE),HLOOKUP(AO$10,'FLUJO PROYECTADO'!$E$11:$XFD$46,'FLUJO COMPLETO'!$A13,FALSE)),"")</f>
        <v>0</v>
      </c>
      <c r="AP13" s="2">
        <f>+IFERROR(IF(AP$10&lt;=$E$2,HLOOKUP(AP$10,'FLUJO REAL'!$E$13:$XFD$50,'FLUJO COMPLETO'!$A13,FALSE)/HLOOKUP('FLUJO COMPLETO'!AP$10,'FLUJO REAL'!$E$9:$XFD$10,2,FALSE),HLOOKUP(AP$10,'FLUJO PROYECTADO'!$E$11:$XFD$46,'FLUJO COMPLETO'!$A13,FALSE)),"")</f>
        <v>0</v>
      </c>
      <c r="AQ13" s="2">
        <f>+IFERROR(IF(AQ$10&lt;=$E$2,HLOOKUP(AQ$10,'FLUJO REAL'!$E$13:$XFD$50,'FLUJO COMPLETO'!$A13,FALSE)/HLOOKUP('FLUJO COMPLETO'!AQ$10,'FLUJO REAL'!$E$9:$XFD$10,2,FALSE),HLOOKUP(AQ$10,'FLUJO PROYECTADO'!$E$11:$XFD$46,'FLUJO COMPLETO'!$A13,FALSE)),"")</f>
        <v>0</v>
      </c>
      <c r="AR13" s="2">
        <f>+IFERROR(IF(AR$10&lt;=$E$2,HLOOKUP(AR$10,'FLUJO REAL'!$E$13:$XFD$50,'FLUJO COMPLETO'!$A13,FALSE)/HLOOKUP('FLUJO COMPLETO'!AR$10,'FLUJO REAL'!$E$9:$XFD$10,2,FALSE),HLOOKUP(AR$10,'FLUJO PROYECTADO'!$E$11:$XFD$46,'FLUJO COMPLETO'!$A13,FALSE)),"")</f>
        <v>0</v>
      </c>
      <c r="AS13" s="2">
        <f>+IFERROR(IF(AS$10&lt;=$E$2,HLOOKUP(AS$10,'FLUJO REAL'!$E$13:$XFD$50,'FLUJO COMPLETO'!$A13,FALSE)/HLOOKUP('FLUJO COMPLETO'!AS$10,'FLUJO REAL'!$E$9:$XFD$10,2,FALSE),HLOOKUP(AS$10,'FLUJO PROYECTADO'!$E$11:$XFD$46,'FLUJO COMPLETO'!$A13,FALSE)),"")</f>
        <v>0</v>
      </c>
      <c r="AT13" s="2">
        <f>+IFERROR(IF(AT$10&lt;=$E$2,HLOOKUP(AT$10,'FLUJO REAL'!$E$13:$XFD$50,'FLUJO COMPLETO'!$A13,FALSE)/HLOOKUP('FLUJO COMPLETO'!AT$10,'FLUJO REAL'!$E$9:$XFD$10,2,FALSE),HLOOKUP(AT$10,'FLUJO PROYECTADO'!$E$11:$XFD$46,'FLUJO COMPLETO'!$A13,FALSE)),"")</f>
        <v>0</v>
      </c>
      <c r="AU13" s="2">
        <f>+IFERROR(IF(AU$10&lt;=$E$2,HLOOKUP(AU$10,'FLUJO REAL'!$E$13:$XFD$50,'FLUJO COMPLETO'!$A13,FALSE)/HLOOKUP('FLUJO COMPLETO'!AU$10,'FLUJO REAL'!$E$9:$XFD$10,2,FALSE),HLOOKUP(AU$10,'FLUJO PROYECTADO'!$E$11:$XFD$46,'FLUJO COMPLETO'!$A13,FALSE)),"")</f>
        <v>0</v>
      </c>
      <c r="AV13" s="2">
        <f>+IFERROR(IF(AV$10&lt;=$E$2,HLOOKUP(AV$10,'FLUJO REAL'!$E$13:$XFD$50,'FLUJO COMPLETO'!$A13,FALSE)/HLOOKUP('FLUJO COMPLETO'!AV$10,'FLUJO REAL'!$E$9:$XFD$10,2,FALSE),HLOOKUP(AV$10,'FLUJO PROYECTADO'!$E$11:$XFD$46,'FLUJO COMPLETO'!$A13,FALSE)),"")</f>
        <v>0</v>
      </c>
      <c r="AW13" s="2">
        <f>+IFERROR(IF(AW$10&lt;=$E$2,HLOOKUP(AW$10,'FLUJO REAL'!$E$13:$XFD$50,'FLUJO COMPLETO'!$A13,FALSE)/HLOOKUP('FLUJO COMPLETO'!AW$10,'FLUJO REAL'!$E$9:$XFD$10,2,FALSE),HLOOKUP(AW$10,'FLUJO PROYECTADO'!$E$11:$XFD$46,'FLUJO COMPLETO'!$A13,FALSE)),"")</f>
        <v>0</v>
      </c>
      <c r="AX13" s="2">
        <f>+IFERROR(IF(AX$10&lt;=$E$2,HLOOKUP(AX$10,'FLUJO REAL'!$E$13:$XFD$50,'FLUJO COMPLETO'!$A13,FALSE)/HLOOKUP('FLUJO COMPLETO'!AX$10,'FLUJO REAL'!$E$9:$XFD$10,2,FALSE),HLOOKUP(AX$10,'FLUJO PROYECTADO'!$E$11:$XFD$46,'FLUJO COMPLETO'!$A13,FALSE)),"")</f>
        <v>0</v>
      </c>
      <c r="AY13" s="2">
        <f>+IFERROR(IF(AY$10&lt;=$E$2,HLOOKUP(AY$10,'FLUJO REAL'!$E$13:$XFD$50,'FLUJO COMPLETO'!$A13,FALSE)/HLOOKUP('FLUJO COMPLETO'!AY$10,'FLUJO REAL'!$E$9:$XFD$10,2,FALSE),HLOOKUP(AY$10,'FLUJO PROYECTADO'!$E$11:$XFD$46,'FLUJO COMPLETO'!$A13,FALSE)),"")</f>
        <v>0</v>
      </c>
      <c r="AZ13" s="2">
        <f>+IFERROR(IF(AZ$10&lt;=$E$2,HLOOKUP(AZ$10,'FLUJO REAL'!$E$13:$XFD$50,'FLUJO COMPLETO'!$A13,FALSE)/HLOOKUP('FLUJO COMPLETO'!AZ$10,'FLUJO REAL'!$E$9:$XFD$10,2,FALSE),HLOOKUP(AZ$10,'FLUJO PROYECTADO'!$E$11:$XFD$46,'FLUJO COMPLETO'!$A13,FALSE)),"")</f>
        <v>0</v>
      </c>
      <c r="BA13" s="2">
        <f>+IFERROR(IF(BA$10&lt;=$E$2,HLOOKUP(BA$10,'FLUJO REAL'!$E$13:$XFD$50,'FLUJO COMPLETO'!$A13,FALSE)/HLOOKUP('FLUJO COMPLETO'!BA$10,'FLUJO REAL'!$E$9:$XFD$10,2,FALSE),HLOOKUP(BA$10,'FLUJO PROYECTADO'!$E$11:$XFD$46,'FLUJO COMPLETO'!$A13,FALSE)),"")</f>
        <v>0</v>
      </c>
      <c r="BB13" s="2">
        <f>+IFERROR(IF(BB$10&lt;=$E$2,HLOOKUP(BB$10,'FLUJO REAL'!$E$13:$XFD$50,'FLUJO COMPLETO'!$A13,FALSE)/HLOOKUP('FLUJO COMPLETO'!BB$10,'FLUJO REAL'!$E$9:$XFD$10,2,FALSE),HLOOKUP(BB$10,'FLUJO PROYECTADO'!$E$11:$XFD$46,'FLUJO COMPLETO'!$A13,FALSE)),"")</f>
        <v>0</v>
      </c>
      <c r="BC13" s="2">
        <f>+IFERROR(IF(BC$10&lt;=$E$2,HLOOKUP(BC$10,'FLUJO REAL'!$E$13:$XFD$50,'FLUJO COMPLETO'!$A13,FALSE)/HLOOKUP('FLUJO COMPLETO'!BC$10,'FLUJO REAL'!$E$9:$XFD$10,2,FALSE),HLOOKUP(BC$10,'FLUJO PROYECTADO'!$E$11:$XFD$46,'FLUJO COMPLETO'!$A13,FALSE)),"")</f>
        <v>0</v>
      </c>
      <c r="BD13" s="2">
        <f>+IFERROR(IF(BD$10&lt;=$E$2,HLOOKUP(BD$10,'FLUJO REAL'!$E$13:$XFD$50,'FLUJO COMPLETO'!$A13,FALSE)/HLOOKUP('FLUJO COMPLETO'!BD$10,'FLUJO REAL'!$E$9:$XFD$10,2,FALSE),HLOOKUP(BD$10,'FLUJO PROYECTADO'!$E$11:$XFD$46,'FLUJO COMPLETO'!$A13,FALSE)),"")</f>
        <v>0</v>
      </c>
      <c r="BE13" s="2">
        <f>+IFERROR(IF(BE$10&lt;=$E$2,HLOOKUP(BE$10,'FLUJO REAL'!$E$13:$XFD$50,'FLUJO COMPLETO'!$A13,FALSE)/HLOOKUP('FLUJO COMPLETO'!BE$10,'FLUJO REAL'!$E$9:$XFD$10,2,FALSE),HLOOKUP(BE$10,'FLUJO PROYECTADO'!$E$11:$XFD$46,'FLUJO COMPLETO'!$A13,FALSE)),"")</f>
        <v>0</v>
      </c>
      <c r="BF13" s="2">
        <f>+IFERROR(IF(BF$10&lt;=$E$2,HLOOKUP(BF$10,'FLUJO REAL'!$E$13:$XFD$50,'FLUJO COMPLETO'!$A13,FALSE)/HLOOKUP('FLUJO COMPLETO'!BF$10,'FLUJO REAL'!$E$9:$XFD$10,2,FALSE),HLOOKUP(BF$10,'FLUJO PROYECTADO'!$E$11:$XFD$46,'FLUJO COMPLETO'!$A13,FALSE)),"")</f>
        <v>0</v>
      </c>
      <c r="BG13" s="2">
        <f>+IFERROR(IF(BG$10&lt;=$E$2,HLOOKUP(BG$10,'FLUJO REAL'!$E$13:$XFD$50,'FLUJO COMPLETO'!$A13,FALSE)/HLOOKUP('FLUJO COMPLETO'!BG$10,'FLUJO REAL'!$E$9:$XFD$10,2,FALSE),HLOOKUP(BG$10,'FLUJO PROYECTADO'!$E$11:$XFD$46,'FLUJO COMPLETO'!$A13,FALSE)),"")</f>
        <v>0</v>
      </c>
      <c r="BH13" s="2">
        <f>+IFERROR(IF(BH$10&lt;=$E$2,HLOOKUP(BH$10,'FLUJO REAL'!$E$13:$XFD$50,'FLUJO COMPLETO'!$A13,FALSE)/HLOOKUP('FLUJO COMPLETO'!BH$10,'FLUJO REAL'!$E$9:$XFD$10,2,FALSE),HLOOKUP(BH$10,'FLUJO PROYECTADO'!$E$11:$XFD$46,'FLUJO COMPLETO'!$A13,FALSE)),"")</f>
        <v>0</v>
      </c>
      <c r="BI13" s="2">
        <f>+IFERROR(IF(BI$10&lt;=$E$2,HLOOKUP(BI$10,'FLUJO REAL'!$E$13:$XFD$50,'FLUJO COMPLETO'!$A13,FALSE)/HLOOKUP('FLUJO COMPLETO'!BI$10,'FLUJO REAL'!$E$9:$XFD$10,2,FALSE),HLOOKUP(BI$10,'FLUJO PROYECTADO'!$E$11:$XFD$46,'FLUJO COMPLETO'!$A13,FALSE)),"")</f>
        <v>0</v>
      </c>
      <c r="BJ13" s="2">
        <f>+IFERROR(IF(BJ$10&lt;=$E$2,HLOOKUP(BJ$10,'FLUJO REAL'!$E$13:$XFD$50,'FLUJO COMPLETO'!$A13,FALSE)/HLOOKUP('FLUJO COMPLETO'!BJ$10,'FLUJO REAL'!$E$9:$XFD$10,2,FALSE),HLOOKUP(BJ$10,'FLUJO PROYECTADO'!$E$11:$XFD$46,'FLUJO COMPLETO'!$A13,FALSE)),"")</f>
        <v>0</v>
      </c>
      <c r="BK13" s="2">
        <f>+IFERROR(IF(BK$10&lt;=$E$2,HLOOKUP(BK$10,'FLUJO REAL'!$E$13:$XFD$50,'FLUJO COMPLETO'!$A13,FALSE)/HLOOKUP('FLUJO COMPLETO'!BK$10,'FLUJO REAL'!$E$9:$XFD$10,2,FALSE),HLOOKUP(BK$10,'FLUJO PROYECTADO'!$E$11:$XFD$46,'FLUJO COMPLETO'!$A13,FALSE)),"")</f>
        <v>0</v>
      </c>
      <c r="BL13" s="2">
        <f>+IFERROR(IF(BL$10&lt;=$E$2,HLOOKUP(BL$10,'FLUJO REAL'!$E$13:$XFD$50,'FLUJO COMPLETO'!$A13,FALSE)/HLOOKUP('FLUJO COMPLETO'!BL$10,'FLUJO REAL'!$E$9:$XFD$10,2,FALSE),HLOOKUP(BL$10,'FLUJO PROYECTADO'!$E$11:$XFD$46,'FLUJO COMPLETO'!$A13,FALSE)),"")</f>
        <v>0</v>
      </c>
      <c r="BM13" s="2">
        <f>+IFERROR(IF(BM$10&lt;=$E$2,HLOOKUP(BM$10,'FLUJO REAL'!$E$13:$XFD$50,'FLUJO COMPLETO'!$A13,FALSE)/HLOOKUP('FLUJO COMPLETO'!BM$10,'FLUJO REAL'!$E$9:$XFD$10,2,FALSE),HLOOKUP(BM$10,'FLUJO PROYECTADO'!$E$11:$XFD$46,'FLUJO COMPLETO'!$A13,FALSE)),"")</f>
        <v>0</v>
      </c>
    </row>
    <row r="14" spans="1:65" ht="15.75" x14ac:dyDescent="0.25">
      <c r="A14">
        <v>5</v>
      </c>
      <c r="B14" s="157"/>
      <c r="C14" s="160" t="s">
        <v>3</v>
      </c>
      <c r="D14" s="161"/>
      <c r="E14" s="26">
        <f t="shared" si="0"/>
        <v>0</v>
      </c>
      <c r="F14" s="2" t="str">
        <f>+IFERROR(IF(F$10&lt;=$E$2,HLOOKUP(F$10,'FLUJO REAL'!$E$13:$XFD$50,'FLUJO COMPLETO'!$A14,FALSE)/HLOOKUP('FLUJO COMPLETO'!F$10,'FLUJO REAL'!$E$9:$XFD$10,2,FALSE),HLOOKUP(F$10,'FLUJO PROYECTADO'!$E$11:$XFD$46,'FLUJO COMPLETO'!$A14,FALSE)),"")</f>
        <v/>
      </c>
      <c r="G14" s="2">
        <f>+IFERROR(IF(G$10&lt;=$E$2,HLOOKUP(G$10,'FLUJO REAL'!$E$13:$XFD$50,'FLUJO COMPLETO'!$A14,FALSE)/HLOOKUP('FLUJO COMPLETO'!G$10,'FLUJO REAL'!$E$9:$XFD$10,2,FALSE),HLOOKUP(G$10,'FLUJO PROYECTADO'!$E$11:$XFD$46,'FLUJO COMPLETO'!$A14,FALSE)),"")</f>
        <v>0</v>
      </c>
      <c r="H14" s="2">
        <f>+IFERROR(IF(H$10&lt;=$E$2,HLOOKUP(H$10,'FLUJO REAL'!$E$13:$XFD$50,'FLUJO COMPLETO'!$A14,FALSE)/HLOOKUP('FLUJO COMPLETO'!H$10,'FLUJO REAL'!$E$9:$XFD$10,2,FALSE),HLOOKUP(H$10,'FLUJO PROYECTADO'!$E$11:$XFD$46,'FLUJO COMPLETO'!$A14,FALSE)),"")</f>
        <v>0</v>
      </c>
      <c r="I14" s="2">
        <f>+IFERROR(IF(I$10&lt;=$E$2,HLOOKUP(I$10,'FLUJO REAL'!$E$13:$XFD$50,'FLUJO COMPLETO'!$A14,FALSE)/HLOOKUP('FLUJO COMPLETO'!I$10,'FLUJO REAL'!$E$9:$XFD$10,2,FALSE),HLOOKUP(I$10,'FLUJO PROYECTADO'!$E$11:$XFD$46,'FLUJO COMPLETO'!$A14,FALSE)),"")</f>
        <v>0</v>
      </c>
      <c r="J14" s="2">
        <f>+IFERROR(IF(J$10&lt;=$E$2,HLOOKUP(J$10,'FLUJO REAL'!$E$13:$XFD$50,'FLUJO COMPLETO'!$A14,FALSE)/HLOOKUP('FLUJO COMPLETO'!J$10,'FLUJO REAL'!$E$9:$XFD$10,2,FALSE),HLOOKUP(J$10,'FLUJO PROYECTADO'!$E$11:$XFD$46,'FLUJO COMPLETO'!$A14,FALSE)),"")</f>
        <v>0</v>
      </c>
      <c r="K14" s="2">
        <f>+IFERROR(IF(K$10&lt;=$E$2,HLOOKUP(K$10,'FLUJO REAL'!$E$13:$XFD$50,'FLUJO COMPLETO'!$A14,FALSE)/HLOOKUP('FLUJO COMPLETO'!K$10,'FLUJO REAL'!$E$9:$XFD$10,2,FALSE),HLOOKUP(K$10,'FLUJO PROYECTADO'!$E$11:$XFD$46,'FLUJO COMPLETO'!$A14,FALSE)),"")</f>
        <v>0</v>
      </c>
      <c r="L14" s="2">
        <f>+IFERROR(IF(L$10&lt;=$E$2,HLOOKUP(L$10,'FLUJO REAL'!$E$13:$XFD$50,'FLUJO COMPLETO'!$A14,FALSE)/HLOOKUP('FLUJO COMPLETO'!L$10,'FLUJO REAL'!$E$9:$XFD$10,2,FALSE),HLOOKUP(L$10,'FLUJO PROYECTADO'!$E$11:$XFD$46,'FLUJO COMPLETO'!$A14,FALSE)),"")</f>
        <v>0</v>
      </c>
      <c r="M14" s="2">
        <f>+IFERROR(IF(M$10&lt;=$E$2,HLOOKUP(M$10,'FLUJO REAL'!$E$13:$XFD$50,'FLUJO COMPLETO'!$A14,FALSE)/HLOOKUP('FLUJO COMPLETO'!M$10,'FLUJO REAL'!$E$9:$XFD$10,2,FALSE),HLOOKUP(M$10,'FLUJO PROYECTADO'!$E$11:$XFD$46,'FLUJO COMPLETO'!$A14,FALSE)),"")</f>
        <v>0</v>
      </c>
      <c r="N14" s="2">
        <f>+IFERROR(IF(N$10&lt;=$E$2,HLOOKUP(N$10,'FLUJO REAL'!$E$13:$XFD$50,'FLUJO COMPLETO'!$A14,FALSE)/HLOOKUP('FLUJO COMPLETO'!N$10,'FLUJO REAL'!$E$9:$XFD$10,2,FALSE),HLOOKUP(N$10,'FLUJO PROYECTADO'!$E$11:$XFD$46,'FLUJO COMPLETO'!$A14,FALSE)),"")</f>
        <v>0</v>
      </c>
      <c r="O14" s="2">
        <f>+IFERROR(IF(O$10&lt;=$E$2,HLOOKUP(O$10,'FLUJO REAL'!$E$13:$XFD$50,'FLUJO COMPLETO'!$A14,FALSE)/HLOOKUP('FLUJO COMPLETO'!O$10,'FLUJO REAL'!$E$9:$XFD$10,2,FALSE),HLOOKUP(O$10,'FLUJO PROYECTADO'!$E$11:$XFD$46,'FLUJO COMPLETO'!$A14,FALSE)),"")</f>
        <v>0</v>
      </c>
      <c r="P14" s="2">
        <f>+IFERROR(IF(P$10&lt;=$E$2,HLOOKUP(P$10,'FLUJO REAL'!$E$13:$XFD$50,'FLUJO COMPLETO'!$A14,FALSE)/HLOOKUP('FLUJO COMPLETO'!P$10,'FLUJO REAL'!$E$9:$XFD$10,2,FALSE),HLOOKUP(P$10,'FLUJO PROYECTADO'!$E$11:$XFD$46,'FLUJO COMPLETO'!$A14,FALSE)),"")</f>
        <v>0</v>
      </c>
      <c r="Q14" s="2">
        <f>+IFERROR(IF(Q$10&lt;=$E$2,HLOOKUP(Q$10,'FLUJO REAL'!$E$13:$XFD$50,'FLUJO COMPLETO'!$A14,FALSE)/HLOOKUP('FLUJO COMPLETO'!Q$10,'FLUJO REAL'!$E$9:$XFD$10,2,FALSE),HLOOKUP(Q$10,'FLUJO PROYECTADO'!$E$11:$XFD$46,'FLUJO COMPLETO'!$A14,FALSE)),"")</f>
        <v>0</v>
      </c>
      <c r="R14" s="2">
        <f>+IFERROR(IF(R$10&lt;=$E$2,HLOOKUP(R$10,'FLUJO REAL'!$E$13:$XFD$50,'FLUJO COMPLETO'!$A14,FALSE)/HLOOKUP('FLUJO COMPLETO'!R$10,'FLUJO REAL'!$E$9:$XFD$10,2,FALSE),HLOOKUP(R$10,'FLUJO PROYECTADO'!$E$11:$XFD$46,'FLUJO COMPLETO'!$A14,FALSE)),"")</f>
        <v>0</v>
      </c>
      <c r="S14" s="2">
        <f>+IFERROR(IF(S$10&lt;=$E$2,HLOOKUP(S$10,'FLUJO REAL'!$E$13:$XFD$50,'FLUJO COMPLETO'!$A14,FALSE)/HLOOKUP('FLUJO COMPLETO'!S$10,'FLUJO REAL'!$E$9:$XFD$10,2,FALSE),HLOOKUP(S$10,'FLUJO PROYECTADO'!$E$11:$XFD$46,'FLUJO COMPLETO'!$A14,FALSE)),"")</f>
        <v>0</v>
      </c>
      <c r="T14" s="2">
        <f>+IFERROR(IF(T$10&lt;=$E$2,HLOOKUP(T$10,'FLUJO REAL'!$E$13:$XFD$50,'FLUJO COMPLETO'!$A14,FALSE)/HLOOKUP('FLUJO COMPLETO'!T$10,'FLUJO REAL'!$E$9:$XFD$10,2,FALSE),HLOOKUP(T$10,'FLUJO PROYECTADO'!$E$11:$XFD$46,'FLUJO COMPLETO'!$A14,FALSE)),"")</f>
        <v>0</v>
      </c>
      <c r="U14" s="2">
        <f>+IFERROR(IF(U$10&lt;=$E$2,HLOOKUP(U$10,'FLUJO REAL'!$E$13:$XFD$50,'FLUJO COMPLETO'!$A14,FALSE)/HLOOKUP('FLUJO COMPLETO'!U$10,'FLUJO REAL'!$E$9:$XFD$10,2,FALSE),HLOOKUP(U$10,'FLUJO PROYECTADO'!$E$11:$XFD$46,'FLUJO COMPLETO'!$A14,FALSE)),"")</f>
        <v>0</v>
      </c>
      <c r="V14" s="2">
        <f>+IFERROR(IF(V$10&lt;=$E$2,HLOOKUP(V$10,'FLUJO REAL'!$E$13:$XFD$50,'FLUJO COMPLETO'!$A14,FALSE)/HLOOKUP('FLUJO COMPLETO'!V$10,'FLUJO REAL'!$E$9:$XFD$10,2,FALSE),HLOOKUP(V$10,'FLUJO PROYECTADO'!$E$11:$XFD$46,'FLUJO COMPLETO'!$A14,FALSE)),"")</f>
        <v>0</v>
      </c>
      <c r="W14" s="2">
        <f>+IFERROR(IF(W$10&lt;=$E$2,HLOOKUP(W$10,'FLUJO REAL'!$E$13:$XFD$50,'FLUJO COMPLETO'!$A14,FALSE)/HLOOKUP('FLUJO COMPLETO'!W$10,'FLUJO REAL'!$E$9:$XFD$10,2,FALSE),HLOOKUP(W$10,'FLUJO PROYECTADO'!$E$11:$XFD$46,'FLUJO COMPLETO'!$A14,FALSE)),"")</f>
        <v>0</v>
      </c>
      <c r="X14" s="2">
        <f>+IFERROR(IF(X$10&lt;=$E$2,HLOOKUP(X$10,'FLUJO REAL'!$E$13:$XFD$50,'FLUJO COMPLETO'!$A14,FALSE)/HLOOKUP('FLUJO COMPLETO'!X$10,'FLUJO REAL'!$E$9:$XFD$10,2,FALSE),HLOOKUP(X$10,'FLUJO PROYECTADO'!$E$11:$XFD$46,'FLUJO COMPLETO'!$A14,FALSE)),"")</f>
        <v>0</v>
      </c>
      <c r="Y14" s="2">
        <f>+IFERROR(IF(Y$10&lt;=$E$2,HLOOKUP(Y$10,'FLUJO REAL'!$E$13:$XFD$50,'FLUJO COMPLETO'!$A14,FALSE)/HLOOKUP('FLUJO COMPLETO'!Y$10,'FLUJO REAL'!$E$9:$XFD$10,2,FALSE),HLOOKUP(Y$10,'FLUJO PROYECTADO'!$E$11:$XFD$46,'FLUJO COMPLETO'!$A14,FALSE)),"")</f>
        <v>0</v>
      </c>
      <c r="Z14" s="2">
        <f>+IFERROR(IF(Z$10&lt;=$E$2,HLOOKUP(Z$10,'FLUJO REAL'!$E$13:$XFD$50,'FLUJO COMPLETO'!$A14,FALSE)/HLOOKUP('FLUJO COMPLETO'!Z$10,'FLUJO REAL'!$E$9:$XFD$10,2,FALSE),HLOOKUP(Z$10,'FLUJO PROYECTADO'!$E$11:$XFD$46,'FLUJO COMPLETO'!$A14,FALSE)),"")</f>
        <v>0</v>
      </c>
      <c r="AA14" s="2">
        <f>+IFERROR(IF(AA$10&lt;=$E$2,HLOOKUP(AA$10,'FLUJO REAL'!$E$13:$XFD$50,'FLUJO COMPLETO'!$A14,FALSE)/HLOOKUP('FLUJO COMPLETO'!AA$10,'FLUJO REAL'!$E$9:$XFD$10,2,FALSE),HLOOKUP(AA$10,'FLUJO PROYECTADO'!$E$11:$XFD$46,'FLUJO COMPLETO'!$A14,FALSE)),"")</f>
        <v>0</v>
      </c>
      <c r="AB14" s="2">
        <f>+IFERROR(IF(AB$10&lt;=$E$2,HLOOKUP(AB$10,'FLUJO REAL'!$E$13:$XFD$50,'FLUJO COMPLETO'!$A14,FALSE)/HLOOKUP('FLUJO COMPLETO'!AB$10,'FLUJO REAL'!$E$9:$XFD$10,2,FALSE),HLOOKUP(AB$10,'FLUJO PROYECTADO'!$E$11:$XFD$46,'FLUJO COMPLETO'!$A14,FALSE)),"")</f>
        <v>0</v>
      </c>
      <c r="AC14" s="2">
        <f>+IFERROR(IF(AC$10&lt;=$E$2,HLOOKUP(AC$10,'FLUJO REAL'!$E$13:$XFD$50,'FLUJO COMPLETO'!$A14,FALSE)/HLOOKUP('FLUJO COMPLETO'!AC$10,'FLUJO REAL'!$E$9:$XFD$10,2,FALSE),HLOOKUP(AC$10,'FLUJO PROYECTADO'!$E$11:$XFD$46,'FLUJO COMPLETO'!$A14,FALSE)),"")</f>
        <v>0</v>
      </c>
      <c r="AD14" s="2">
        <f>+IFERROR(IF(AD$10&lt;=$E$2,HLOOKUP(AD$10,'FLUJO REAL'!$E$13:$XFD$50,'FLUJO COMPLETO'!$A14,FALSE)/HLOOKUP('FLUJO COMPLETO'!AD$10,'FLUJO REAL'!$E$9:$XFD$10,2,FALSE),HLOOKUP(AD$10,'FLUJO PROYECTADO'!$E$11:$XFD$46,'FLUJO COMPLETO'!$A14,FALSE)),"")</f>
        <v>0</v>
      </c>
      <c r="AE14" s="2">
        <f>+IFERROR(IF(AE$10&lt;=$E$2,HLOOKUP(AE$10,'FLUJO REAL'!$E$13:$XFD$50,'FLUJO COMPLETO'!$A14,FALSE)/HLOOKUP('FLUJO COMPLETO'!AE$10,'FLUJO REAL'!$E$9:$XFD$10,2,FALSE),HLOOKUP(AE$10,'FLUJO PROYECTADO'!$E$11:$XFD$46,'FLUJO COMPLETO'!$A14,FALSE)),"")</f>
        <v>0</v>
      </c>
      <c r="AF14" s="2">
        <f>+IFERROR(IF(AF$10&lt;=$E$2,HLOOKUP(AF$10,'FLUJO REAL'!$E$13:$XFD$50,'FLUJO COMPLETO'!$A14,FALSE)/HLOOKUP('FLUJO COMPLETO'!AF$10,'FLUJO REAL'!$E$9:$XFD$10,2,FALSE),HLOOKUP(AF$10,'FLUJO PROYECTADO'!$E$11:$XFD$46,'FLUJO COMPLETO'!$A14,FALSE)),"")</f>
        <v>0</v>
      </c>
      <c r="AG14" s="2">
        <f>+IFERROR(IF(AG$10&lt;=$E$2,HLOOKUP(AG$10,'FLUJO REAL'!$E$13:$XFD$50,'FLUJO COMPLETO'!$A14,FALSE)/HLOOKUP('FLUJO COMPLETO'!AG$10,'FLUJO REAL'!$E$9:$XFD$10,2,FALSE),HLOOKUP(AG$10,'FLUJO PROYECTADO'!$E$11:$XFD$46,'FLUJO COMPLETO'!$A14,FALSE)),"")</f>
        <v>0</v>
      </c>
      <c r="AH14" s="2">
        <f>+IFERROR(IF(AH$10&lt;=$E$2,HLOOKUP(AH$10,'FLUJO REAL'!$E$13:$XFD$50,'FLUJO COMPLETO'!$A14,FALSE)/HLOOKUP('FLUJO COMPLETO'!AH$10,'FLUJO REAL'!$E$9:$XFD$10,2,FALSE),HLOOKUP(AH$10,'FLUJO PROYECTADO'!$E$11:$XFD$46,'FLUJO COMPLETO'!$A14,FALSE)),"")</f>
        <v>0</v>
      </c>
      <c r="AI14" s="2">
        <f>+IFERROR(IF(AI$10&lt;=$E$2,HLOOKUP(AI$10,'FLUJO REAL'!$E$13:$XFD$50,'FLUJO COMPLETO'!$A14,FALSE)/HLOOKUP('FLUJO COMPLETO'!AI$10,'FLUJO REAL'!$E$9:$XFD$10,2,FALSE),HLOOKUP(AI$10,'FLUJO PROYECTADO'!$E$11:$XFD$46,'FLUJO COMPLETO'!$A14,FALSE)),"")</f>
        <v>0</v>
      </c>
      <c r="AJ14" s="2">
        <f>+IFERROR(IF(AJ$10&lt;=$E$2,HLOOKUP(AJ$10,'FLUJO REAL'!$E$13:$XFD$50,'FLUJO COMPLETO'!$A14,FALSE)/HLOOKUP('FLUJO COMPLETO'!AJ$10,'FLUJO REAL'!$E$9:$XFD$10,2,FALSE),HLOOKUP(AJ$10,'FLUJO PROYECTADO'!$E$11:$XFD$46,'FLUJO COMPLETO'!$A14,FALSE)),"")</f>
        <v>0</v>
      </c>
      <c r="AK14" s="2">
        <f>+IFERROR(IF(AK$10&lt;=$E$2,HLOOKUP(AK$10,'FLUJO REAL'!$E$13:$XFD$50,'FLUJO COMPLETO'!$A14,FALSE)/HLOOKUP('FLUJO COMPLETO'!AK$10,'FLUJO REAL'!$E$9:$XFD$10,2,FALSE),HLOOKUP(AK$10,'FLUJO PROYECTADO'!$E$11:$XFD$46,'FLUJO COMPLETO'!$A14,FALSE)),"")</f>
        <v>0</v>
      </c>
      <c r="AL14" s="2">
        <f>+IFERROR(IF(AL$10&lt;=$E$2,HLOOKUP(AL$10,'FLUJO REAL'!$E$13:$XFD$50,'FLUJO COMPLETO'!$A14,FALSE)/HLOOKUP('FLUJO COMPLETO'!AL$10,'FLUJO REAL'!$E$9:$XFD$10,2,FALSE),HLOOKUP(AL$10,'FLUJO PROYECTADO'!$E$11:$XFD$46,'FLUJO COMPLETO'!$A14,FALSE)),"")</f>
        <v>0</v>
      </c>
      <c r="AM14" s="2">
        <f>+IFERROR(IF(AM$10&lt;=$E$2,HLOOKUP(AM$10,'FLUJO REAL'!$E$13:$XFD$50,'FLUJO COMPLETO'!$A14,FALSE)/HLOOKUP('FLUJO COMPLETO'!AM$10,'FLUJO REAL'!$E$9:$XFD$10,2,FALSE),HLOOKUP(AM$10,'FLUJO PROYECTADO'!$E$11:$XFD$46,'FLUJO COMPLETO'!$A14,FALSE)),"")</f>
        <v>0</v>
      </c>
      <c r="AN14" s="2">
        <f>+IFERROR(IF(AN$10&lt;=$E$2,HLOOKUP(AN$10,'FLUJO REAL'!$E$13:$XFD$50,'FLUJO COMPLETO'!$A14,FALSE)/HLOOKUP('FLUJO COMPLETO'!AN$10,'FLUJO REAL'!$E$9:$XFD$10,2,FALSE),HLOOKUP(AN$10,'FLUJO PROYECTADO'!$E$11:$XFD$46,'FLUJO COMPLETO'!$A14,FALSE)),"")</f>
        <v>0</v>
      </c>
      <c r="AO14" s="2">
        <f>+IFERROR(IF(AO$10&lt;=$E$2,HLOOKUP(AO$10,'FLUJO REAL'!$E$13:$XFD$50,'FLUJO COMPLETO'!$A14,FALSE)/HLOOKUP('FLUJO COMPLETO'!AO$10,'FLUJO REAL'!$E$9:$XFD$10,2,FALSE),HLOOKUP(AO$10,'FLUJO PROYECTADO'!$E$11:$XFD$46,'FLUJO COMPLETO'!$A14,FALSE)),"")</f>
        <v>0</v>
      </c>
      <c r="AP14" s="2">
        <f>+IFERROR(IF(AP$10&lt;=$E$2,HLOOKUP(AP$10,'FLUJO REAL'!$E$13:$XFD$50,'FLUJO COMPLETO'!$A14,FALSE)/HLOOKUP('FLUJO COMPLETO'!AP$10,'FLUJO REAL'!$E$9:$XFD$10,2,FALSE),HLOOKUP(AP$10,'FLUJO PROYECTADO'!$E$11:$XFD$46,'FLUJO COMPLETO'!$A14,FALSE)),"")</f>
        <v>0</v>
      </c>
      <c r="AQ14" s="2">
        <f>+IFERROR(IF(AQ$10&lt;=$E$2,HLOOKUP(AQ$10,'FLUJO REAL'!$E$13:$XFD$50,'FLUJO COMPLETO'!$A14,FALSE)/HLOOKUP('FLUJO COMPLETO'!AQ$10,'FLUJO REAL'!$E$9:$XFD$10,2,FALSE),HLOOKUP(AQ$10,'FLUJO PROYECTADO'!$E$11:$XFD$46,'FLUJO COMPLETO'!$A14,FALSE)),"")</f>
        <v>0</v>
      </c>
      <c r="AR14" s="2">
        <f>+IFERROR(IF(AR$10&lt;=$E$2,HLOOKUP(AR$10,'FLUJO REAL'!$E$13:$XFD$50,'FLUJO COMPLETO'!$A14,FALSE)/HLOOKUP('FLUJO COMPLETO'!AR$10,'FLUJO REAL'!$E$9:$XFD$10,2,FALSE),HLOOKUP(AR$10,'FLUJO PROYECTADO'!$E$11:$XFD$46,'FLUJO COMPLETO'!$A14,FALSE)),"")</f>
        <v>0</v>
      </c>
      <c r="AS14" s="2">
        <f>+IFERROR(IF(AS$10&lt;=$E$2,HLOOKUP(AS$10,'FLUJO REAL'!$E$13:$XFD$50,'FLUJO COMPLETO'!$A14,FALSE)/HLOOKUP('FLUJO COMPLETO'!AS$10,'FLUJO REAL'!$E$9:$XFD$10,2,FALSE),HLOOKUP(AS$10,'FLUJO PROYECTADO'!$E$11:$XFD$46,'FLUJO COMPLETO'!$A14,FALSE)),"")</f>
        <v>0</v>
      </c>
      <c r="AT14" s="2">
        <f>+IFERROR(IF(AT$10&lt;=$E$2,HLOOKUP(AT$10,'FLUJO REAL'!$E$13:$XFD$50,'FLUJO COMPLETO'!$A14,FALSE)/HLOOKUP('FLUJO COMPLETO'!AT$10,'FLUJO REAL'!$E$9:$XFD$10,2,FALSE),HLOOKUP(AT$10,'FLUJO PROYECTADO'!$E$11:$XFD$46,'FLUJO COMPLETO'!$A14,FALSE)),"")</f>
        <v>0</v>
      </c>
      <c r="AU14" s="2">
        <f>+IFERROR(IF(AU$10&lt;=$E$2,HLOOKUP(AU$10,'FLUJO REAL'!$E$13:$XFD$50,'FLUJO COMPLETO'!$A14,FALSE)/HLOOKUP('FLUJO COMPLETO'!AU$10,'FLUJO REAL'!$E$9:$XFD$10,2,FALSE),HLOOKUP(AU$10,'FLUJO PROYECTADO'!$E$11:$XFD$46,'FLUJO COMPLETO'!$A14,FALSE)),"")</f>
        <v>0</v>
      </c>
      <c r="AV14" s="2">
        <f>+IFERROR(IF(AV$10&lt;=$E$2,HLOOKUP(AV$10,'FLUJO REAL'!$E$13:$XFD$50,'FLUJO COMPLETO'!$A14,FALSE)/HLOOKUP('FLUJO COMPLETO'!AV$10,'FLUJO REAL'!$E$9:$XFD$10,2,FALSE),HLOOKUP(AV$10,'FLUJO PROYECTADO'!$E$11:$XFD$46,'FLUJO COMPLETO'!$A14,FALSE)),"")</f>
        <v>0</v>
      </c>
      <c r="AW14" s="2">
        <f>+IFERROR(IF(AW$10&lt;=$E$2,HLOOKUP(AW$10,'FLUJO REAL'!$E$13:$XFD$50,'FLUJO COMPLETO'!$A14,FALSE)/HLOOKUP('FLUJO COMPLETO'!AW$10,'FLUJO REAL'!$E$9:$XFD$10,2,FALSE),HLOOKUP(AW$10,'FLUJO PROYECTADO'!$E$11:$XFD$46,'FLUJO COMPLETO'!$A14,FALSE)),"")</f>
        <v>0</v>
      </c>
      <c r="AX14" s="2">
        <f>+IFERROR(IF(AX$10&lt;=$E$2,HLOOKUP(AX$10,'FLUJO REAL'!$E$13:$XFD$50,'FLUJO COMPLETO'!$A14,FALSE)/HLOOKUP('FLUJO COMPLETO'!AX$10,'FLUJO REAL'!$E$9:$XFD$10,2,FALSE),HLOOKUP(AX$10,'FLUJO PROYECTADO'!$E$11:$XFD$46,'FLUJO COMPLETO'!$A14,FALSE)),"")</f>
        <v>0</v>
      </c>
      <c r="AY14" s="2">
        <f>+IFERROR(IF(AY$10&lt;=$E$2,HLOOKUP(AY$10,'FLUJO REAL'!$E$13:$XFD$50,'FLUJO COMPLETO'!$A14,FALSE)/HLOOKUP('FLUJO COMPLETO'!AY$10,'FLUJO REAL'!$E$9:$XFD$10,2,FALSE),HLOOKUP(AY$10,'FLUJO PROYECTADO'!$E$11:$XFD$46,'FLUJO COMPLETO'!$A14,FALSE)),"")</f>
        <v>0</v>
      </c>
      <c r="AZ14" s="2">
        <f>+IFERROR(IF(AZ$10&lt;=$E$2,HLOOKUP(AZ$10,'FLUJO REAL'!$E$13:$XFD$50,'FLUJO COMPLETO'!$A14,FALSE)/HLOOKUP('FLUJO COMPLETO'!AZ$10,'FLUJO REAL'!$E$9:$XFD$10,2,FALSE),HLOOKUP(AZ$10,'FLUJO PROYECTADO'!$E$11:$XFD$46,'FLUJO COMPLETO'!$A14,FALSE)),"")</f>
        <v>0</v>
      </c>
      <c r="BA14" s="2">
        <f>+IFERROR(IF(BA$10&lt;=$E$2,HLOOKUP(BA$10,'FLUJO REAL'!$E$13:$XFD$50,'FLUJO COMPLETO'!$A14,FALSE)/HLOOKUP('FLUJO COMPLETO'!BA$10,'FLUJO REAL'!$E$9:$XFD$10,2,FALSE),HLOOKUP(BA$10,'FLUJO PROYECTADO'!$E$11:$XFD$46,'FLUJO COMPLETO'!$A14,FALSE)),"")</f>
        <v>0</v>
      </c>
      <c r="BB14" s="2">
        <f>+IFERROR(IF(BB$10&lt;=$E$2,HLOOKUP(BB$10,'FLUJO REAL'!$E$13:$XFD$50,'FLUJO COMPLETO'!$A14,FALSE)/HLOOKUP('FLUJO COMPLETO'!BB$10,'FLUJO REAL'!$E$9:$XFD$10,2,FALSE),HLOOKUP(BB$10,'FLUJO PROYECTADO'!$E$11:$XFD$46,'FLUJO COMPLETO'!$A14,FALSE)),"")</f>
        <v>0</v>
      </c>
      <c r="BC14" s="2">
        <f>+IFERROR(IF(BC$10&lt;=$E$2,HLOOKUP(BC$10,'FLUJO REAL'!$E$13:$XFD$50,'FLUJO COMPLETO'!$A14,FALSE)/HLOOKUP('FLUJO COMPLETO'!BC$10,'FLUJO REAL'!$E$9:$XFD$10,2,FALSE),HLOOKUP(BC$10,'FLUJO PROYECTADO'!$E$11:$XFD$46,'FLUJO COMPLETO'!$A14,FALSE)),"")</f>
        <v>0</v>
      </c>
      <c r="BD14" s="2">
        <f>+IFERROR(IF(BD$10&lt;=$E$2,HLOOKUP(BD$10,'FLUJO REAL'!$E$13:$XFD$50,'FLUJO COMPLETO'!$A14,FALSE)/HLOOKUP('FLUJO COMPLETO'!BD$10,'FLUJO REAL'!$E$9:$XFD$10,2,FALSE),HLOOKUP(BD$10,'FLUJO PROYECTADO'!$E$11:$XFD$46,'FLUJO COMPLETO'!$A14,FALSE)),"")</f>
        <v>0</v>
      </c>
      <c r="BE14" s="2">
        <f>+IFERROR(IF(BE$10&lt;=$E$2,HLOOKUP(BE$10,'FLUJO REAL'!$E$13:$XFD$50,'FLUJO COMPLETO'!$A14,FALSE)/HLOOKUP('FLUJO COMPLETO'!BE$10,'FLUJO REAL'!$E$9:$XFD$10,2,FALSE),HLOOKUP(BE$10,'FLUJO PROYECTADO'!$E$11:$XFD$46,'FLUJO COMPLETO'!$A14,FALSE)),"")</f>
        <v>0</v>
      </c>
      <c r="BF14" s="2">
        <f>+IFERROR(IF(BF$10&lt;=$E$2,HLOOKUP(BF$10,'FLUJO REAL'!$E$13:$XFD$50,'FLUJO COMPLETO'!$A14,FALSE)/HLOOKUP('FLUJO COMPLETO'!BF$10,'FLUJO REAL'!$E$9:$XFD$10,2,FALSE),HLOOKUP(BF$10,'FLUJO PROYECTADO'!$E$11:$XFD$46,'FLUJO COMPLETO'!$A14,FALSE)),"")</f>
        <v>0</v>
      </c>
      <c r="BG14" s="2">
        <f>+IFERROR(IF(BG$10&lt;=$E$2,HLOOKUP(BG$10,'FLUJO REAL'!$E$13:$XFD$50,'FLUJO COMPLETO'!$A14,FALSE)/HLOOKUP('FLUJO COMPLETO'!BG$10,'FLUJO REAL'!$E$9:$XFD$10,2,FALSE),HLOOKUP(BG$10,'FLUJO PROYECTADO'!$E$11:$XFD$46,'FLUJO COMPLETO'!$A14,FALSE)),"")</f>
        <v>0</v>
      </c>
      <c r="BH14" s="2">
        <f>+IFERROR(IF(BH$10&lt;=$E$2,HLOOKUP(BH$10,'FLUJO REAL'!$E$13:$XFD$50,'FLUJO COMPLETO'!$A14,FALSE)/HLOOKUP('FLUJO COMPLETO'!BH$10,'FLUJO REAL'!$E$9:$XFD$10,2,FALSE),HLOOKUP(BH$10,'FLUJO PROYECTADO'!$E$11:$XFD$46,'FLUJO COMPLETO'!$A14,FALSE)),"")</f>
        <v>0</v>
      </c>
      <c r="BI14" s="2">
        <f>+IFERROR(IF(BI$10&lt;=$E$2,HLOOKUP(BI$10,'FLUJO REAL'!$E$13:$XFD$50,'FLUJO COMPLETO'!$A14,FALSE)/HLOOKUP('FLUJO COMPLETO'!BI$10,'FLUJO REAL'!$E$9:$XFD$10,2,FALSE),HLOOKUP(BI$10,'FLUJO PROYECTADO'!$E$11:$XFD$46,'FLUJO COMPLETO'!$A14,FALSE)),"")</f>
        <v>0</v>
      </c>
      <c r="BJ14" s="2">
        <f>+IFERROR(IF(BJ$10&lt;=$E$2,HLOOKUP(BJ$10,'FLUJO REAL'!$E$13:$XFD$50,'FLUJO COMPLETO'!$A14,FALSE)/HLOOKUP('FLUJO COMPLETO'!BJ$10,'FLUJO REAL'!$E$9:$XFD$10,2,FALSE),HLOOKUP(BJ$10,'FLUJO PROYECTADO'!$E$11:$XFD$46,'FLUJO COMPLETO'!$A14,FALSE)),"")</f>
        <v>0</v>
      </c>
      <c r="BK14" s="2">
        <f>+IFERROR(IF(BK$10&lt;=$E$2,HLOOKUP(BK$10,'FLUJO REAL'!$E$13:$XFD$50,'FLUJO COMPLETO'!$A14,FALSE)/HLOOKUP('FLUJO COMPLETO'!BK$10,'FLUJO REAL'!$E$9:$XFD$10,2,FALSE),HLOOKUP(BK$10,'FLUJO PROYECTADO'!$E$11:$XFD$46,'FLUJO COMPLETO'!$A14,FALSE)),"")</f>
        <v>0</v>
      </c>
      <c r="BL14" s="2">
        <f>+IFERROR(IF(BL$10&lt;=$E$2,HLOOKUP(BL$10,'FLUJO REAL'!$E$13:$XFD$50,'FLUJO COMPLETO'!$A14,FALSE)/HLOOKUP('FLUJO COMPLETO'!BL$10,'FLUJO REAL'!$E$9:$XFD$10,2,FALSE),HLOOKUP(BL$10,'FLUJO PROYECTADO'!$E$11:$XFD$46,'FLUJO COMPLETO'!$A14,FALSE)),"")</f>
        <v>0</v>
      </c>
      <c r="BM14" s="2">
        <f>+IFERROR(IF(BM$10&lt;=$E$2,HLOOKUP(BM$10,'FLUJO REAL'!$E$13:$XFD$50,'FLUJO COMPLETO'!$A14,FALSE)/HLOOKUP('FLUJO COMPLETO'!BM$10,'FLUJO REAL'!$E$9:$XFD$10,2,FALSE),HLOOKUP(BM$10,'FLUJO PROYECTADO'!$E$11:$XFD$46,'FLUJO COMPLETO'!$A14,FALSE)),"")</f>
        <v>0</v>
      </c>
    </row>
    <row r="15" spans="1:65" ht="15.75" x14ac:dyDescent="0.25">
      <c r="A15">
        <v>6</v>
      </c>
      <c r="B15" s="157"/>
      <c r="C15" s="160" t="s">
        <v>42</v>
      </c>
      <c r="D15" s="161"/>
      <c r="E15" s="26">
        <f t="shared" si="0"/>
        <v>0</v>
      </c>
      <c r="F15" s="2" t="str">
        <f>+IFERROR(IF(F$10&lt;=$E$2,HLOOKUP(F$10,'FLUJO REAL'!$E$13:$XFD$50,'FLUJO COMPLETO'!$A15,FALSE)/HLOOKUP('FLUJO COMPLETO'!F$10,'FLUJO REAL'!$E$9:$XFD$10,2,FALSE),HLOOKUP(F$10,'FLUJO PROYECTADO'!$E$11:$XFD$46,'FLUJO COMPLETO'!$A15,FALSE)),"")</f>
        <v/>
      </c>
      <c r="G15" s="2">
        <f>+IFERROR(IF(G$10&lt;=$E$2,HLOOKUP(G$10,'FLUJO REAL'!$E$13:$XFD$50,'FLUJO COMPLETO'!$A15,FALSE)/HLOOKUP('FLUJO COMPLETO'!G$10,'FLUJO REAL'!$E$9:$XFD$10,2,FALSE),HLOOKUP(G$10,'FLUJO PROYECTADO'!$E$11:$XFD$46,'FLUJO COMPLETO'!$A15,FALSE)),"")</f>
        <v>0</v>
      </c>
      <c r="H15" s="2">
        <f>+IFERROR(IF(H$10&lt;=$E$2,HLOOKUP(H$10,'FLUJO REAL'!$E$13:$XFD$50,'FLUJO COMPLETO'!$A15,FALSE)/HLOOKUP('FLUJO COMPLETO'!H$10,'FLUJO REAL'!$E$9:$XFD$10,2,FALSE),HLOOKUP(H$10,'FLUJO PROYECTADO'!$E$11:$XFD$46,'FLUJO COMPLETO'!$A15,FALSE)),"")</f>
        <v>0</v>
      </c>
      <c r="I15" s="2">
        <f>+IFERROR(IF(I$10&lt;=$E$2,HLOOKUP(I$10,'FLUJO REAL'!$E$13:$XFD$50,'FLUJO COMPLETO'!$A15,FALSE)/HLOOKUP('FLUJO COMPLETO'!I$10,'FLUJO REAL'!$E$9:$XFD$10,2,FALSE),HLOOKUP(I$10,'FLUJO PROYECTADO'!$E$11:$XFD$46,'FLUJO COMPLETO'!$A15,FALSE)),"")</f>
        <v>0</v>
      </c>
      <c r="J15" s="2">
        <f>+IFERROR(IF(J$10&lt;=$E$2,HLOOKUP(J$10,'FLUJO REAL'!$E$13:$XFD$50,'FLUJO COMPLETO'!$A15,FALSE)/HLOOKUP('FLUJO COMPLETO'!J$10,'FLUJO REAL'!$E$9:$XFD$10,2,FALSE),HLOOKUP(J$10,'FLUJO PROYECTADO'!$E$11:$XFD$46,'FLUJO COMPLETO'!$A15,FALSE)),"")</f>
        <v>0</v>
      </c>
      <c r="K15" s="2">
        <f>+IFERROR(IF(K$10&lt;=$E$2,HLOOKUP(K$10,'FLUJO REAL'!$E$13:$XFD$50,'FLUJO COMPLETO'!$A15,FALSE)/HLOOKUP('FLUJO COMPLETO'!K$10,'FLUJO REAL'!$E$9:$XFD$10,2,FALSE),HLOOKUP(K$10,'FLUJO PROYECTADO'!$E$11:$XFD$46,'FLUJO COMPLETO'!$A15,FALSE)),"")</f>
        <v>0</v>
      </c>
      <c r="L15" s="2">
        <f>+IFERROR(IF(L$10&lt;=$E$2,HLOOKUP(L$10,'FLUJO REAL'!$E$13:$XFD$50,'FLUJO COMPLETO'!$A15,FALSE)/HLOOKUP('FLUJO COMPLETO'!L$10,'FLUJO REAL'!$E$9:$XFD$10,2,FALSE),HLOOKUP(L$10,'FLUJO PROYECTADO'!$E$11:$XFD$46,'FLUJO COMPLETO'!$A15,FALSE)),"")</f>
        <v>0</v>
      </c>
      <c r="M15" s="2">
        <f>+IFERROR(IF(M$10&lt;=$E$2,HLOOKUP(M$10,'FLUJO REAL'!$E$13:$XFD$50,'FLUJO COMPLETO'!$A15,FALSE)/HLOOKUP('FLUJO COMPLETO'!M$10,'FLUJO REAL'!$E$9:$XFD$10,2,FALSE),HLOOKUP(M$10,'FLUJO PROYECTADO'!$E$11:$XFD$46,'FLUJO COMPLETO'!$A15,FALSE)),"")</f>
        <v>0</v>
      </c>
      <c r="N15" s="2">
        <f>+IFERROR(IF(N$10&lt;=$E$2,HLOOKUP(N$10,'FLUJO REAL'!$E$13:$XFD$50,'FLUJO COMPLETO'!$A15,FALSE)/HLOOKUP('FLUJO COMPLETO'!N$10,'FLUJO REAL'!$E$9:$XFD$10,2,FALSE),HLOOKUP(N$10,'FLUJO PROYECTADO'!$E$11:$XFD$46,'FLUJO COMPLETO'!$A15,FALSE)),"")</f>
        <v>0</v>
      </c>
      <c r="O15" s="2">
        <f>+IFERROR(IF(O$10&lt;=$E$2,HLOOKUP(O$10,'FLUJO REAL'!$E$13:$XFD$50,'FLUJO COMPLETO'!$A15,FALSE)/HLOOKUP('FLUJO COMPLETO'!O$10,'FLUJO REAL'!$E$9:$XFD$10,2,FALSE),HLOOKUP(O$10,'FLUJO PROYECTADO'!$E$11:$XFD$46,'FLUJO COMPLETO'!$A15,FALSE)),"")</f>
        <v>0</v>
      </c>
      <c r="P15" s="2">
        <f>+IFERROR(IF(P$10&lt;=$E$2,HLOOKUP(P$10,'FLUJO REAL'!$E$13:$XFD$50,'FLUJO COMPLETO'!$A15,FALSE)/HLOOKUP('FLUJO COMPLETO'!P$10,'FLUJO REAL'!$E$9:$XFD$10,2,FALSE),HLOOKUP(P$10,'FLUJO PROYECTADO'!$E$11:$XFD$46,'FLUJO COMPLETO'!$A15,FALSE)),"")</f>
        <v>0</v>
      </c>
      <c r="Q15" s="2">
        <f>+IFERROR(IF(Q$10&lt;=$E$2,HLOOKUP(Q$10,'FLUJO REAL'!$E$13:$XFD$50,'FLUJO COMPLETO'!$A15,FALSE)/HLOOKUP('FLUJO COMPLETO'!Q$10,'FLUJO REAL'!$E$9:$XFD$10,2,FALSE),HLOOKUP(Q$10,'FLUJO PROYECTADO'!$E$11:$XFD$46,'FLUJO COMPLETO'!$A15,FALSE)),"")</f>
        <v>0</v>
      </c>
      <c r="R15" s="2">
        <f>+IFERROR(IF(R$10&lt;=$E$2,HLOOKUP(R$10,'FLUJO REAL'!$E$13:$XFD$50,'FLUJO COMPLETO'!$A15,FALSE)/HLOOKUP('FLUJO COMPLETO'!R$10,'FLUJO REAL'!$E$9:$XFD$10,2,FALSE),HLOOKUP(R$10,'FLUJO PROYECTADO'!$E$11:$XFD$46,'FLUJO COMPLETO'!$A15,FALSE)),"")</f>
        <v>0</v>
      </c>
      <c r="S15" s="2">
        <f>+IFERROR(IF(S$10&lt;=$E$2,HLOOKUP(S$10,'FLUJO REAL'!$E$13:$XFD$50,'FLUJO COMPLETO'!$A15,FALSE)/HLOOKUP('FLUJO COMPLETO'!S$10,'FLUJO REAL'!$E$9:$XFD$10,2,FALSE),HLOOKUP(S$10,'FLUJO PROYECTADO'!$E$11:$XFD$46,'FLUJO COMPLETO'!$A15,FALSE)),"")</f>
        <v>0</v>
      </c>
      <c r="T15" s="2">
        <f>+IFERROR(IF(T$10&lt;=$E$2,HLOOKUP(T$10,'FLUJO REAL'!$E$13:$XFD$50,'FLUJO COMPLETO'!$A15,FALSE)/HLOOKUP('FLUJO COMPLETO'!T$10,'FLUJO REAL'!$E$9:$XFD$10,2,FALSE),HLOOKUP(T$10,'FLUJO PROYECTADO'!$E$11:$XFD$46,'FLUJO COMPLETO'!$A15,FALSE)),"")</f>
        <v>0</v>
      </c>
      <c r="U15" s="2">
        <f>+IFERROR(IF(U$10&lt;=$E$2,HLOOKUP(U$10,'FLUJO REAL'!$E$13:$XFD$50,'FLUJO COMPLETO'!$A15,FALSE)/HLOOKUP('FLUJO COMPLETO'!U$10,'FLUJO REAL'!$E$9:$XFD$10,2,FALSE),HLOOKUP(U$10,'FLUJO PROYECTADO'!$E$11:$XFD$46,'FLUJO COMPLETO'!$A15,FALSE)),"")</f>
        <v>0</v>
      </c>
      <c r="V15" s="2">
        <f>+IFERROR(IF(V$10&lt;=$E$2,HLOOKUP(V$10,'FLUJO REAL'!$E$13:$XFD$50,'FLUJO COMPLETO'!$A15,FALSE)/HLOOKUP('FLUJO COMPLETO'!V$10,'FLUJO REAL'!$E$9:$XFD$10,2,FALSE),HLOOKUP(V$10,'FLUJO PROYECTADO'!$E$11:$XFD$46,'FLUJO COMPLETO'!$A15,FALSE)),"")</f>
        <v>0</v>
      </c>
      <c r="W15" s="2">
        <f>+IFERROR(IF(W$10&lt;=$E$2,HLOOKUP(W$10,'FLUJO REAL'!$E$13:$XFD$50,'FLUJO COMPLETO'!$A15,FALSE)/HLOOKUP('FLUJO COMPLETO'!W$10,'FLUJO REAL'!$E$9:$XFD$10,2,FALSE),HLOOKUP(W$10,'FLUJO PROYECTADO'!$E$11:$XFD$46,'FLUJO COMPLETO'!$A15,FALSE)),"")</f>
        <v>0</v>
      </c>
      <c r="X15" s="2">
        <f>+IFERROR(IF(X$10&lt;=$E$2,HLOOKUP(X$10,'FLUJO REAL'!$E$13:$XFD$50,'FLUJO COMPLETO'!$A15,FALSE)/HLOOKUP('FLUJO COMPLETO'!X$10,'FLUJO REAL'!$E$9:$XFD$10,2,FALSE),HLOOKUP(X$10,'FLUJO PROYECTADO'!$E$11:$XFD$46,'FLUJO COMPLETO'!$A15,FALSE)),"")</f>
        <v>0</v>
      </c>
      <c r="Y15" s="2">
        <f>+IFERROR(IF(Y$10&lt;=$E$2,HLOOKUP(Y$10,'FLUJO REAL'!$E$13:$XFD$50,'FLUJO COMPLETO'!$A15,FALSE)/HLOOKUP('FLUJO COMPLETO'!Y$10,'FLUJO REAL'!$E$9:$XFD$10,2,FALSE),HLOOKUP(Y$10,'FLUJO PROYECTADO'!$E$11:$XFD$46,'FLUJO COMPLETO'!$A15,FALSE)),"")</f>
        <v>0</v>
      </c>
      <c r="Z15" s="2">
        <f>+IFERROR(IF(Z$10&lt;=$E$2,HLOOKUP(Z$10,'FLUJO REAL'!$E$13:$XFD$50,'FLUJO COMPLETO'!$A15,FALSE)/HLOOKUP('FLUJO COMPLETO'!Z$10,'FLUJO REAL'!$E$9:$XFD$10,2,FALSE),HLOOKUP(Z$10,'FLUJO PROYECTADO'!$E$11:$XFD$46,'FLUJO COMPLETO'!$A15,FALSE)),"")</f>
        <v>0</v>
      </c>
      <c r="AA15" s="2">
        <f>+IFERROR(IF(AA$10&lt;=$E$2,HLOOKUP(AA$10,'FLUJO REAL'!$E$13:$XFD$50,'FLUJO COMPLETO'!$A15,FALSE)/HLOOKUP('FLUJO COMPLETO'!AA$10,'FLUJO REAL'!$E$9:$XFD$10,2,FALSE),HLOOKUP(AA$10,'FLUJO PROYECTADO'!$E$11:$XFD$46,'FLUJO COMPLETO'!$A15,FALSE)),"")</f>
        <v>0</v>
      </c>
      <c r="AB15" s="2">
        <f>+IFERROR(IF(AB$10&lt;=$E$2,HLOOKUP(AB$10,'FLUJO REAL'!$E$13:$XFD$50,'FLUJO COMPLETO'!$A15,FALSE)/HLOOKUP('FLUJO COMPLETO'!AB$10,'FLUJO REAL'!$E$9:$XFD$10,2,FALSE),HLOOKUP(AB$10,'FLUJO PROYECTADO'!$E$11:$XFD$46,'FLUJO COMPLETO'!$A15,FALSE)),"")</f>
        <v>0</v>
      </c>
      <c r="AC15" s="2">
        <f>+IFERROR(IF(AC$10&lt;=$E$2,HLOOKUP(AC$10,'FLUJO REAL'!$E$13:$XFD$50,'FLUJO COMPLETO'!$A15,FALSE)/HLOOKUP('FLUJO COMPLETO'!AC$10,'FLUJO REAL'!$E$9:$XFD$10,2,FALSE),HLOOKUP(AC$10,'FLUJO PROYECTADO'!$E$11:$XFD$46,'FLUJO COMPLETO'!$A15,FALSE)),"")</f>
        <v>0</v>
      </c>
      <c r="AD15" s="2">
        <f>+IFERROR(IF(AD$10&lt;=$E$2,HLOOKUP(AD$10,'FLUJO REAL'!$E$13:$XFD$50,'FLUJO COMPLETO'!$A15,FALSE)/HLOOKUP('FLUJO COMPLETO'!AD$10,'FLUJO REAL'!$E$9:$XFD$10,2,FALSE),HLOOKUP(AD$10,'FLUJO PROYECTADO'!$E$11:$XFD$46,'FLUJO COMPLETO'!$A15,FALSE)),"")</f>
        <v>0</v>
      </c>
      <c r="AE15" s="2">
        <f>+IFERROR(IF(AE$10&lt;=$E$2,HLOOKUP(AE$10,'FLUJO REAL'!$E$13:$XFD$50,'FLUJO COMPLETO'!$A15,FALSE)/HLOOKUP('FLUJO COMPLETO'!AE$10,'FLUJO REAL'!$E$9:$XFD$10,2,FALSE),HLOOKUP(AE$10,'FLUJO PROYECTADO'!$E$11:$XFD$46,'FLUJO COMPLETO'!$A15,FALSE)),"")</f>
        <v>0</v>
      </c>
      <c r="AF15" s="2">
        <f>+IFERROR(IF(AF$10&lt;=$E$2,HLOOKUP(AF$10,'FLUJO REAL'!$E$13:$XFD$50,'FLUJO COMPLETO'!$A15,FALSE)/HLOOKUP('FLUJO COMPLETO'!AF$10,'FLUJO REAL'!$E$9:$XFD$10,2,FALSE),HLOOKUP(AF$10,'FLUJO PROYECTADO'!$E$11:$XFD$46,'FLUJO COMPLETO'!$A15,FALSE)),"")</f>
        <v>0</v>
      </c>
      <c r="AG15" s="2">
        <f>+IFERROR(IF(AG$10&lt;=$E$2,HLOOKUP(AG$10,'FLUJO REAL'!$E$13:$XFD$50,'FLUJO COMPLETO'!$A15,FALSE)/HLOOKUP('FLUJO COMPLETO'!AG$10,'FLUJO REAL'!$E$9:$XFD$10,2,FALSE),HLOOKUP(AG$10,'FLUJO PROYECTADO'!$E$11:$XFD$46,'FLUJO COMPLETO'!$A15,FALSE)),"")</f>
        <v>0</v>
      </c>
      <c r="AH15" s="2">
        <f>+IFERROR(IF(AH$10&lt;=$E$2,HLOOKUP(AH$10,'FLUJO REAL'!$E$13:$XFD$50,'FLUJO COMPLETO'!$A15,FALSE)/HLOOKUP('FLUJO COMPLETO'!AH$10,'FLUJO REAL'!$E$9:$XFD$10,2,FALSE),HLOOKUP(AH$10,'FLUJO PROYECTADO'!$E$11:$XFD$46,'FLUJO COMPLETO'!$A15,FALSE)),"")</f>
        <v>0</v>
      </c>
      <c r="AI15" s="2">
        <f>+IFERROR(IF(AI$10&lt;=$E$2,HLOOKUP(AI$10,'FLUJO REAL'!$E$13:$XFD$50,'FLUJO COMPLETO'!$A15,FALSE)/HLOOKUP('FLUJO COMPLETO'!AI$10,'FLUJO REAL'!$E$9:$XFD$10,2,FALSE),HLOOKUP(AI$10,'FLUJO PROYECTADO'!$E$11:$XFD$46,'FLUJO COMPLETO'!$A15,FALSE)),"")</f>
        <v>0</v>
      </c>
      <c r="AJ15" s="2">
        <f>+IFERROR(IF(AJ$10&lt;=$E$2,HLOOKUP(AJ$10,'FLUJO REAL'!$E$13:$XFD$50,'FLUJO COMPLETO'!$A15,FALSE)/HLOOKUP('FLUJO COMPLETO'!AJ$10,'FLUJO REAL'!$E$9:$XFD$10,2,FALSE),HLOOKUP(AJ$10,'FLUJO PROYECTADO'!$E$11:$XFD$46,'FLUJO COMPLETO'!$A15,FALSE)),"")</f>
        <v>0</v>
      </c>
      <c r="AK15" s="2">
        <f>+IFERROR(IF(AK$10&lt;=$E$2,HLOOKUP(AK$10,'FLUJO REAL'!$E$13:$XFD$50,'FLUJO COMPLETO'!$A15,FALSE)/HLOOKUP('FLUJO COMPLETO'!AK$10,'FLUJO REAL'!$E$9:$XFD$10,2,FALSE),HLOOKUP(AK$10,'FLUJO PROYECTADO'!$E$11:$XFD$46,'FLUJO COMPLETO'!$A15,FALSE)),"")</f>
        <v>0</v>
      </c>
      <c r="AL15" s="2">
        <f>+IFERROR(IF(AL$10&lt;=$E$2,HLOOKUP(AL$10,'FLUJO REAL'!$E$13:$XFD$50,'FLUJO COMPLETO'!$A15,FALSE)/HLOOKUP('FLUJO COMPLETO'!AL$10,'FLUJO REAL'!$E$9:$XFD$10,2,FALSE),HLOOKUP(AL$10,'FLUJO PROYECTADO'!$E$11:$XFD$46,'FLUJO COMPLETO'!$A15,FALSE)),"")</f>
        <v>0</v>
      </c>
      <c r="AM15" s="2">
        <f>+IFERROR(IF(AM$10&lt;=$E$2,HLOOKUP(AM$10,'FLUJO REAL'!$E$13:$XFD$50,'FLUJO COMPLETO'!$A15,FALSE)/HLOOKUP('FLUJO COMPLETO'!AM$10,'FLUJO REAL'!$E$9:$XFD$10,2,FALSE),HLOOKUP(AM$10,'FLUJO PROYECTADO'!$E$11:$XFD$46,'FLUJO COMPLETO'!$A15,FALSE)),"")</f>
        <v>0</v>
      </c>
      <c r="AN15" s="2">
        <f>+IFERROR(IF(AN$10&lt;=$E$2,HLOOKUP(AN$10,'FLUJO REAL'!$E$13:$XFD$50,'FLUJO COMPLETO'!$A15,FALSE)/HLOOKUP('FLUJO COMPLETO'!AN$10,'FLUJO REAL'!$E$9:$XFD$10,2,FALSE),HLOOKUP(AN$10,'FLUJO PROYECTADO'!$E$11:$XFD$46,'FLUJO COMPLETO'!$A15,FALSE)),"")</f>
        <v>0</v>
      </c>
      <c r="AO15" s="2">
        <f>+IFERROR(IF(AO$10&lt;=$E$2,HLOOKUP(AO$10,'FLUJO REAL'!$E$13:$XFD$50,'FLUJO COMPLETO'!$A15,FALSE)/HLOOKUP('FLUJO COMPLETO'!AO$10,'FLUJO REAL'!$E$9:$XFD$10,2,FALSE),HLOOKUP(AO$10,'FLUJO PROYECTADO'!$E$11:$XFD$46,'FLUJO COMPLETO'!$A15,FALSE)),"")</f>
        <v>0</v>
      </c>
      <c r="AP15" s="2">
        <f>+IFERROR(IF(AP$10&lt;=$E$2,HLOOKUP(AP$10,'FLUJO REAL'!$E$13:$XFD$50,'FLUJO COMPLETO'!$A15,FALSE)/HLOOKUP('FLUJO COMPLETO'!AP$10,'FLUJO REAL'!$E$9:$XFD$10,2,FALSE),HLOOKUP(AP$10,'FLUJO PROYECTADO'!$E$11:$XFD$46,'FLUJO COMPLETO'!$A15,FALSE)),"")</f>
        <v>0</v>
      </c>
      <c r="AQ15" s="2">
        <f>+IFERROR(IF(AQ$10&lt;=$E$2,HLOOKUP(AQ$10,'FLUJO REAL'!$E$13:$XFD$50,'FLUJO COMPLETO'!$A15,FALSE)/HLOOKUP('FLUJO COMPLETO'!AQ$10,'FLUJO REAL'!$E$9:$XFD$10,2,FALSE),HLOOKUP(AQ$10,'FLUJO PROYECTADO'!$E$11:$XFD$46,'FLUJO COMPLETO'!$A15,FALSE)),"")</f>
        <v>0</v>
      </c>
      <c r="AR15" s="2">
        <f>+IFERROR(IF(AR$10&lt;=$E$2,HLOOKUP(AR$10,'FLUJO REAL'!$E$13:$XFD$50,'FLUJO COMPLETO'!$A15,FALSE)/HLOOKUP('FLUJO COMPLETO'!AR$10,'FLUJO REAL'!$E$9:$XFD$10,2,FALSE),HLOOKUP(AR$10,'FLUJO PROYECTADO'!$E$11:$XFD$46,'FLUJO COMPLETO'!$A15,FALSE)),"")</f>
        <v>0</v>
      </c>
      <c r="AS15" s="2">
        <f>+IFERROR(IF(AS$10&lt;=$E$2,HLOOKUP(AS$10,'FLUJO REAL'!$E$13:$XFD$50,'FLUJO COMPLETO'!$A15,FALSE)/HLOOKUP('FLUJO COMPLETO'!AS$10,'FLUJO REAL'!$E$9:$XFD$10,2,FALSE),HLOOKUP(AS$10,'FLUJO PROYECTADO'!$E$11:$XFD$46,'FLUJO COMPLETO'!$A15,FALSE)),"")</f>
        <v>0</v>
      </c>
      <c r="AT15" s="2">
        <f>+IFERROR(IF(AT$10&lt;=$E$2,HLOOKUP(AT$10,'FLUJO REAL'!$E$13:$XFD$50,'FLUJO COMPLETO'!$A15,FALSE)/HLOOKUP('FLUJO COMPLETO'!AT$10,'FLUJO REAL'!$E$9:$XFD$10,2,FALSE),HLOOKUP(AT$10,'FLUJO PROYECTADO'!$E$11:$XFD$46,'FLUJO COMPLETO'!$A15,FALSE)),"")</f>
        <v>0</v>
      </c>
      <c r="AU15" s="2">
        <f>+IFERROR(IF(AU$10&lt;=$E$2,HLOOKUP(AU$10,'FLUJO REAL'!$E$13:$XFD$50,'FLUJO COMPLETO'!$A15,FALSE)/HLOOKUP('FLUJO COMPLETO'!AU$10,'FLUJO REAL'!$E$9:$XFD$10,2,FALSE),HLOOKUP(AU$10,'FLUJO PROYECTADO'!$E$11:$XFD$46,'FLUJO COMPLETO'!$A15,FALSE)),"")</f>
        <v>0</v>
      </c>
      <c r="AV15" s="2">
        <f>+IFERROR(IF(AV$10&lt;=$E$2,HLOOKUP(AV$10,'FLUJO REAL'!$E$13:$XFD$50,'FLUJO COMPLETO'!$A15,FALSE)/HLOOKUP('FLUJO COMPLETO'!AV$10,'FLUJO REAL'!$E$9:$XFD$10,2,FALSE),HLOOKUP(AV$10,'FLUJO PROYECTADO'!$E$11:$XFD$46,'FLUJO COMPLETO'!$A15,FALSE)),"")</f>
        <v>0</v>
      </c>
      <c r="AW15" s="2">
        <f>+IFERROR(IF(AW$10&lt;=$E$2,HLOOKUP(AW$10,'FLUJO REAL'!$E$13:$XFD$50,'FLUJO COMPLETO'!$A15,FALSE)/HLOOKUP('FLUJO COMPLETO'!AW$10,'FLUJO REAL'!$E$9:$XFD$10,2,FALSE),HLOOKUP(AW$10,'FLUJO PROYECTADO'!$E$11:$XFD$46,'FLUJO COMPLETO'!$A15,FALSE)),"")</f>
        <v>0</v>
      </c>
      <c r="AX15" s="2">
        <f>+IFERROR(IF(AX$10&lt;=$E$2,HLOOKUP(AX$10,'FLUJO REAL'!$E$13:$XFD$50,'FLUJO COMPLETO'!$A15,FALSE)/HLOOKUP('FLUJO COMPLETO'!AX$10,'FLUJO REAL'!$E$9:$XFD$10,2,FALSE),HLOOKUP(AX$10,'FLUJO PROYECTADO'!$E$11:$XFD$46,'FLUJO COMPLETO'!$A15,FALSE)),"")</f>
        <v>0</v>
      </c>
      <c r="AY15" s="2">
        <f>+IFERROR(IF(AY$10&lt;=$E$2,HLOOKUP(AY$10,'FLUJO REAL'!$E$13:$XFD$50,'FLUJO COMPLETO'!$A15,FALSE)/HLOOKUP('FLUJO COMPLETO'!AY$10,'FLUJO REAL'!$E$9:$XFD$10,2,FALSE),HLOOKUP(AY$10,'FLUJO PROYECTADO'!$E$11:$XFD$46,'FLUJO COMPLETO'!$A15,FALSE)),"")</f>
        <v>0</v>
      </c>
      <c r="AZ15" s="2">
        <f>+IFERROR(IF(AZ$10&lt;=$E$2,HLOOKUP(AZ$10,'FLUJO REAL'!$E$13:$XFD$50,'FLUJO COMPLETO'!$A15,FALSE)/HLOOKUP('FLUJO COMPLETO'!AZ$10,'FLUJO REAL'!$E$9:$XFD$10,2,FALSE),HLOOKUP(AZ$10,'FLUJO PROYECTADO'!$E$11:$XFD$46,'FLUJO COMPLETO'!$A15,FALSE)),"")</f>
        <v>0</v>
      </c>
      <c r="BA15" s="2">
        <f>+IFERROR(IF(BA$10&lt;=$E$2,HLOOKUP(BA$10,'FLUJO REAL'!$E$13:$XFD$50,'FLUJO COMPLETO'!$A15,FALSE)/HLOOKUP('FLUJO COMPLETO'!BA$10,'FLUJO REAL'!$E$9:$XFD$10,2,FALSE),HLOOKUP(BA$10,'FLUJO PROYECTADO'!$E$11:$XFD$46,'FLUJO COMPLETO'!$A15,FALSE)),"")</f>
        <v>0</v>
      </c>
      <c r="BB15" s="2">
        <f>+IFERROR(IF(BB$10&lt;=$E$2,HLOOKUP(BB$10,'FLUJO REAL'!$E$13:$XFD$50,'FLUJO COMPLETO'!$A15,FALSE)/HLOOKUP('FLUJO COMPLETO'!BB$10,'FLUJO REAL'!$E$9:$XFD$10,2,FALSE),HLOOKUP(BB$10,'FLUJO PROYECTADO'!$E$11:$XFD$46,'FLUJO COMPLETO'!$A15,FALSE)),"")</f>
        <v>0</v>
      </c>
      <c r="BC15" s="2">
        <f>+IFERROR(IF(BC$10&lt;=$E$2,HLOOKUP(BC$10,'FLUJO REAL'!$E$13:$XFD$50,'FLUJO COMPLETO'!$A15,FALSE)/HLOOKUP('FLUJO COMPLETO'!BC$10,'FLUJO REAL'!$E$9:$XFD$10,2,FALSE),HLOOKUP(BC$10,'FLUJO PROYECTADO'!$E$11:$XFD$46,'FLUJO COMPLETO'!$A15,FALSE)),"")</f>
        <v>0</v>
      </c>
      <c r="BD15" s="2">
        <f>+IFERROR(IF(BD$10&lt;=$E$2,HLOOKUP(BD$10,'FLUJO REAL'!$E$13:$XFD$50,'FLUJO COMPLETO'!$A15,FALSE)/HLOOKUP('FLUJO COMPLETO'!BD$10,'FLUJO REAL'!$E$9:$XFD$10,2,FALSE),HLOOKUP(BD$10,'FLUJO PROYECTADO'!$E$11:$XFD$46,'FLUJO COMPLETO'!$A15,FALSE)),"")</f>
        <v>0</v>
      </c>
      <c r="BE15" s="2">
        <f>+IFERROR(IF(BE$10&lt;=$E$2,HLOOKUP(BE$10,'FLUJO REAL'!$E$13:$XFD$50,'FLUJO COMPLETO'!$A15,FALSE)/HLOOKUP('FLUJO COMPLETO'!BE$10,'FLUJO REAL'!$E$9:$XFD$10,2,FALSE),HLOOKUP(BE$10,'FLUJO PROYECTADO'!$E$11:$XFD$46,'FLUJO COMPLETO'!$A15,FALSE)),"")</f>
        <v>0</v>
      </c>
      <c r="BF15" s="2">
        <f>+IFERROR(IF(BF$10&lt;=$E$2,HLOOKUP(BF$10,'FLUJO REAL'!$E$13:$XFD$50,'FLUJO COMPLETO'!$A15,FALSE)/HLOOKUP('FLUJO COMPLETO'!BF$10,'FLUJO REAL'!$E$9:$XFD$10,2,FALSE),HLOOKUP(BF$10,'FLUJO PROYECTADO'!$E$11:$XFD$46,'FLUJO COMPLETO'!$A15,FALSE)),"")</f>
        <v>0</v>
      </c>
      <c r="BG15" s="2">
        <f>+IFERROR(IF(BG$10&lt;=$E$2,HLOOKUP(BG$10,'FLUJO REAL'!$E$13:$XFD$50,'FLUJO COMPLETO'!$A15,FALSE)/HLOOKUP('FLUJO COMPLETO'!BG$10,'FLUJO REAL'!$E$9:$XFD$10,2,FALSE),HLOOKUP(BG$10,'FLUJO PROYECTADO'!$E$11:$XFD$46,'FLUJO COMPLETO'!$A15,FALSE)),"")</f>
        <v>0</v>
      </c>
      <c r="BH15" s="2">
        <f>+IFERROR(IF(BH$10&lt;=$E$2,HLOOKUP(BH$10,'FLUJO REAL'!$E$13:$XFD$50,'FLUJO COMPLETO'!$A15,FALSE)/HLOOKUP('FLUJO COMPLETO'!BH$10,'FLUJO REAL'!$E$9:$XFD$10,2,FALSE),HLOOKUP(BH$10,'FLUJO PROYECTADO'!$E$11:$XFD$46,'FLUJO COMPLETO'!$A15,FALSE)),"")</f>
        <v>0</v>
      </c>
      <c r="BI15" s="2">
        <f>+IFERROR(IF(BI$10&lt;=$E$2,HLOOKUP(BI$10,'FLUJO REAL'!$E$13:$XFD$50,'FLUJO COMPLETO'!$A15,FALSE)/HLOOKUP('FLUJO COMPLETO'!BI$10,'FLUJO REAL'!$E$9:$XFD$10,2,FALSE),HLOOKUP(BI$10,'FLUJO PROYECTADO'!$E$11:$XFD$46,'FLUJO COMPLETO'!$A15,FALSE)),"")</f>
        <v>0</v>
      </c>
      <c r="BJ15" s="2">
        <f>+IFERROR(IF(BJ$10&lt;=$E$2,HLOOKUP(BJ$10,'FLUJO REAL'!$E$13:$XFD$50,'FLUJO COMPLETO'!$A15,FALSE)/HLOOKUP('FLUJO COMPLETO'!BJ$10,'FLUJO REAL'!$E$9:$XFD$10,2,FALSE),HLOOKUP(BJ$10,'FLUJO PROYECTADO'!$E$11:$XFD$46,'FLUJO COMPLETO'!$A15,FALSE)),"")</f>
        <v>0</v>
      </c>
      <c r="BK15" s="2">
        <f>+IFERROR(IF(BK$10&lt;=$E$2,HLOOKUP(BK$10,'FLUJO REAL'!$E$13:$XFD$50,'FLUJO COMPLETO'!$A15,FALSE)/HLOOKUP('FLUJO COMPLETO'!BK$10,'FLUJO REAL'!$E$9:$XFD$10,2,FALSE),HLOOKUP(BK$10,'FLUJO PROYECTADO'!$E$11:$XFD$46,'FLUJO COMPLETO'!$A15,FALSE)),"")</f>
        <v>0</v>
      </c>
      <c r="BL15" s="2">
        <f>+IFERROR(IF(BL$10&lt;=$E$2,HLOOKUP(BL$10,'FLUJO REAL'!$E$13:$XFD$50,'FLUJO COMPLETO'!$A15,FALSE)/HLOOKUP('FLUJO COMPLETO'!BL$10,'FLUJO REAL'!$E$9:$XFD$10,2,FALSE),HLOOKUP(BL$10,'FLUJO PROYECTADO'!$E$11:$XFD$46,'FLUJO COMPLETO'!$A15,FALSE)),"")</f>
        <v>0</v>
      </c>
      <c r="BM15" s="2">
        <f>+IFERROR(IF(BM$10&lt;=$E$2,HLOOKUP(BM$10,'FLUJO REAL'!$E$13:$XFD$50,'FLUJO COMPLETO'!$A15,FALSE)/HLOOKUP('FLUJO COMPLETO'!BM$10,'FLUJO REAL'!$E$9:$XFD$10,2,FALSE),HLOOKUP(BM$10,'FLUJO PROYECTADO'!$E$11:$XFD$46,'FLUJO COMPLETO'!$A15,FALSE)),"")</f>
        <v>0</v>
      </c>
    </row>
    <row r="16" spans="1:65" ht="15.75" x14ac:dyDescent="0.25">
      <c r="A16">
        <v>7</v>
      </c>
      <c r="B16" s="158"/>
      <c r="C16" s="164" t="s">
        <v>4</v>
      </c>
      <c r="D16" s="165"/>
      <c r="E16" s="26">
        <f t="shared" si="0"/>
        <v>0</v>
      </c>
      <c r="F16" s="49">
        <f>+SUM(F11:F15)</f>
        <v>0</v>
      </c>
      <c r="G16" s="49">
        <f t="shared" ref="G16:N16" si="1">+SUM(G11:G15)</f>
        <v>0</v>
      </c>
      <c r="H16" s="49">
        <f t="shared" si="1"/>
        <v>0</v>
      </c>
      <c r="I16" s="49">
        <f t="shared" si="1"/>
        <v>0</v>
      </c>
      <c r="J16" s="49">
        <f t="shared" si="1"/>
        <v>0</v>
      </c>
      <c r="K16" s="49">
        <f t="shared" si="1"/>
        <v>0</v>
      </c>
      <c r="L16" s="49">
        <f t="shared" si="1"/>
        <v>0</v>
      </c>
      <c r="M16" s="49">
        <f t="shared" si="1"/>
        <v>0</v>
      </c>
      <c r="N16" s="49">
        <f t="shared" si="1"/>
        <v>0</v>
      </c>
      <c r="O16" s="49">
        <f t="shared" ref="O16:AT16" si="2">+SUM(O11:O15)</f>
        <v>0</v>
      </c>
      <c r="P16" s="49">
        <f t="shared" si="2"/>
        <v>0</v>
      </c>
      <c r="Q16" s="49">
        <f t="shared" si="2"/>
        <v>0</v>
      </c>
      <c r="R16" s="49">
        <f t="shared" si="2"/>
        <v>0</v>
      </c>
      <c r="S16" s="49">
        <f t="shared" si="2"/>
        <v>0</v>
      </c>
      <c r="T16" s="49">
        <f>+SUM(T11:T15)</f>
        <v>0</v>
      </c>
      <c r="U16" s="49">
        <f t="shared" si="2"/>
        <v>0</v>
      </c>
      <c r="V16" s="49">
        <f t="shared" si="2"/>
        <v>0</v>
      </c>
      <c r="W16" s="49">
        <f t="shared" si="2"/>
        <v>0</v>
      </c>
      <c r="X16" s="49">
        <f t="shared" si="2"/>
        <v>0</v>
      </c>
      <c r="Y16" s="49">
        <f t="shared" si="2"/>
        <v>0</v>
      </c>
      <c r="Z16" s="49">
        <f t="shared" si="2"/>
        <v>0</v>
      </c>
      <c r="AA16" s="49">
        <f t="shared" si="2"/>
        <v>0</v>
      </c>
      <c r="AB16" s="49">
        <f t="shared" si="2"/>
        <v>0</v>
      </c>
      <c r="AC16" s="49">
        <f t="shared" si="2"/>
        <v>0</v>
      </c>
      <c r="AD16" s="49">
        <f t="shared" si="2"/>
        <v>0</v>
      </c>
      <c r="AE16" s="49">
        <f t="shared" si="2"/>
        <v>0</v>
      </c>
      <c r="AF16" s="49">
        <f t="shared" si="2"/>
        <v>0</v>
      </c>
      <c r="AG16" s="49">
        <f t="shared" si="2"/>
        <v>0</v>
      </c>
      <c r="AH16" s="49">
        <f t="shared" si="2"/>
        <v>0</v>
      </c>
      <c r="AI16" s="49">
        <f t="shared" si="2"/>
        <v>0</v>
      </c>
      <c r="AJ16" s="49">
        <f t="shared" si="2"/>
        <v>0</v>
      </c>
      <c r="AK16" s="49">
        <f t="shared" si="2"/>
        <v>0</v>
      </c>
      <c r="AL16" s="49">
        <f t="shared" si="2"/>
        <v>0</v>
      </c>
      <c r="AM16" s="49">
        <f t="shared" si="2"/>
        <v>0</v>
      </c>
      <c r="AN16" s="49">
        <f t="shared" si="2"/>
        <v>0</v>
      </c>
      <c r="AO16" s="49">
        <f t="shared" si="2"/>
        <v>0</v>
      </c>
      <c r="AP16" s="49">
        <f t="shared" si="2"/>
        <v>0</v>
      </c>
      <c r="AQ16" s="49">
        <f t="shared" si="2"/>
        <v>0</v>
      </c>
      <c r="AR16" s="49">
        <f t="shared" si="2"/>
        <v>0</v>
      </c>
      <c r="AS16" s="49">
        <f t="shared" si="2"/>
        <v>0</v>
      </c>
      <c r="AT16" s="49">
        <f t="shared" si="2"/>
        <v>0</v>
      </c>
      <c r="AU16" s="49">
        <f t="shared" ref="AU16:BM16" si="3">+SUM(AU11:AU15)</f>
        <v>0</v>
      </c>
      <c r="AV16" s="49">
        <f t="shared" si="3"/>
        <v>0</v>
      </c>
      <c r="AW16" s="49">
        <f t="shared" si="3"/>
        <v>0</v>
      </c>
      <c r="AX16" s="49">
        <f t="shared" si="3"/>
        <v>0</v>
      </c>
      <c r="AY16" s="49">
        <f t="shared" si="3"/>
        <v>0</v>
      </c>
      <c r="AZ16" s="49">
        <f t="shared" si="3"/>
        <v>0</v>
      </c>
      <c r="BA16" s="49">
        <f t="shared" si="3"/>
        <v>0</v>
      </c>
      <c r="BB16" s="49">
        <f t="shared" si="3"/>
        <v>0</v>
      </c>
      <c r="BC16" s="49">
        <f t="shared" si="3"/>
        <v>0</v>
      </c>
      <c r="BD16" s="49">
        <f t="shared" si="3"/>
        <v>0</v>
      </c>
      <c r="BE16" s="49">
        <f t="shared" si="3"/>
        <v>0</v>
      </c>
      <c r="BF16" s="49">
        <f t="shared" si="3"/>
        <v>0</v>
      </c>
      <c r="BG16" s="49">
        <f t="shared" si="3"/>
        <v>0</v>
      </c>
      <c r="BH16" s="49">
        <f t="shared" si="3"/>
        <v>0</v>
      </c>
      <c r="BI16" s="49">
        <f t="shared" si="3"/>
        <v>0</v>
      </c>
      <c r="BJ16" s="49">
        <f t="shared" si="3"/>
        <v>0</v>
      </c>
      <c r="BK16" s="49">
        <f t="shared" si="3"/>
        <v>0</v>
      </c>
      <c r="BL16" s="49">
        <f t="shared" si="3"/>
        <v>0</v>
      </c>
      <c r="BM16" s="49">
        <f t="shared" si="3"/>
        <v>0</v>
      </c>
    </row>
    <row r="17" spans="1:65" ht="6.75" customHeight="1" x14ac:dyDescent="0.25">
      <c r="A17">
        <v>8</v>
      </c>
      <c r="B17" s="1"/>
      <c r="C17" s="19"/>
      <c r="D17" s="20"/>
      <c r="E17" s="20"/>
      <c r="F17" s="20"/>
      <c r="G17" s="20"/>
      <c r="H17" s="20"/>
      <c r="I17" s="20"/>
      <c r="J17" s="20"/>
      <c r="K17" s="20"/>
    </row>
    <row r="18" spans="1:65" x14ac:dyDescent="0.25">
      <c r="A18">
        <v>9</v>
      </c>
      <c r="B18" s="1"/>
      <c r="C18" s="6"/>
      <c r="D18" s="7"/>
      <c r="E18" s="28" t="s">
        <v>44</v>
      </c>
      <c r="F18" s="69">
        <f>+F10</f>
        <v>0</v>
      </c>
      <c r="G18" s="69" t="str">
        <f t="shared" ref="G18:AI18" si="4">+G10</f>
        <v/>
      </c>
      <c r="H18" s="69" t="str">
        <f t="shared" si="4"/>
        <v/>
      </c>
      <c r="I18" s="69" t="str">
        <f t="shared" si="4"/>
        <v/>
      </c>
      <c r="J18" s="69" t="str">
        <f t="shared" si="4"/>
        <v/>
      </c>
      <c r="K18" s="69" t="str">
        <f t="shared" si="4"/>
        <v/>
      </c>
      <c r="L18" s="69" t="str">
        <f t="shared" si="4"/>
        <v/>
      </c>
      <c r="M18" s="69" t="str">
        <f t="shared" si="4"/>
        <v/>
      </c>
      <c r="N18" s="69" t="str">
        <f t="shared" si="4"/>
        <v/>
      </c>
      <c r="O18" s="69" t="str">
        <f t="shared" si="4"/>
        <v/>
      </c>
      <c r="P18" s="69" t="str">
        <f t="shared" si="4"/>
        <v/>
      </c>
      <c r="Q18" s="69" t="str">
        <f t="shared" si="4"/>
        <v/>
      </c>
      <c r="R18" s="69" t="str">
        <f t="shared" si="4"/>
        <v/>
      </c>
      <c r="S18" s="69" t="str">
        <f t="shared" si="4"/>
        <v/>
      </c>
      <c r="T18" s="69" t="str">
        <f t="shared" si="4"/>
        <v/>
      </c>
      <c r="U18" s="69" t="str">
        <f t="shared" si="4"/>
        <v/>
      </c>
      <c r="V18" s="69" t="str">
        <f t="shared" si="4"/>
        <v/>
      </c>
      <c r="W18" s="69" t="str">
        <f t="shared" si="4"/>
        <v/>
      </c>
      <c r="X18" s="69" t="str">
        <f t="shared" si="4"/>
        <v/>
      </c>
      <c r="Y18" s="69" t="str">
        <f t="shared" si="4"/>
        <v/>
      </c>
      <c r="Z18" s="69" t="str">
        <f t="shared" si="4"/>
        <v/>
      </c>
      <c r="AA18" s="69" t="str">
        <f t="shared" si="4"/>
        <v/>
      </c>
      <c r="AB18" s="69" t="str">
        <f t="shared" si="4"/>
        <v/>
      </c>
      <c r="AC18" s="69" t="str">
        <f t="shared" si="4"/>
        <v/>
      </c>
      <c r="AD18" s="69" t="str">
        <f t="shared" si="4"/>
        <v/>
      </c>
      <c r="AE18" s="69" t="str">
        <f t="shared" si="4"/>
        <v/>
      </c>
      <c r="AF18" s="69" t="str">
        <f t="shared" si="4"/>
        <v/>
      </c>
      <c r="AG18" s="69" t="str">
        <f t="shared" si="4"/>
        <v/>
      </c>
      <c r="AH18" s="69" t="str">
        <f t="shared" si="4"/>
        <v/>
      </c>
      <c r="AI18" s="69" t="str">
        <f t="shared" si="4"/>
        <v/>
      </c>
      <c r="AJ18" s="69" t="str">
        <f t="shared" ref="AJ18:BK18" si="5">+AJ10</f>
        <v/>
      </c>
      <c r="AK18" s="69" t="str">
        <f t="shared" si="5"/>
        <v/>
      </c>
      <c r="AL18" s="69" t="str">
        <f t="shared" si="5"/>
        <v/>
      </c>
      <c r="AM18" s="69" t="str">
        <f t="shared" si="5"/>
        <v/>
      </c>
      <c r="AN18" s="69" t="str">
        <f t="shared" si="5"/>
        <v/>
      </c>
      <c r="AO18" s="69" t="str">
        <f t="shared" si="5"/>
        <v/>
      </c>
      <c r="AP18" s="69" t="str">
        <f t="shared" si="5"/>
        <v/>
      </c>
      <c r="AQ18" s="69" t="str">
        <f t="shared" si="5"/>
        <v/>
      </c>
      <c r="AR18" s="69" t="str">
        <f t="shared" si="5"/>
        <v/>
      </c>
      <c r="AS18" s="69" t="str">
        <f t="shared" si="5"/>
        <v/>
      </c>
      <c r="AT18" s="69" t="str">
        <f t="shared" si="5"/>
        <v/>
      </c>
      <c r="AU18" s="69" t="str">
        <f t="shared" si="5"/>
        <v/>
      </c>
      <c r="AV18" s="69" t="str">
        <f t="shared" si="5"/>
        <v/>
      </c>
      <c r="AW18" s="69" t="str">
        <f t="shared" si="5"/>
        <v/>
      </c>
      <c r="AX18" s="69" t="str">
        <f t="shared" si="5"/>
        <v/>
      </c>
      <c r="AY18" s="69" t="str">
        <f t="shared" si="5"/>
        <v/>
      </c>
      <c r="AZ18" s="69" t="str">
        <f t="shared" si="5"/>
        <v/>
      </c>
      <c r="BA18" s="69" t="str">
        <f t="shared" si="5"/>
        <v/>
      </c>
      <c r="BB18" s="69" t="str">
        <f t="shared" si="5"/>
        <v/>
      </c>
      <c r="BC18" s="69" t="str">
        <f t="shared" si="5"/>
        <v/>
      </c>
      <c r="BD18" s="69" t="str">
        <f t="shared" si="5"/>
        <v/>
      </c>
      <c r="BE18" s="69" t="str">
        <f t="shared" si="5"/>
        <v/>
      </c>
      <c r="BF18" s="69" t="str">
        <f t="shared" si="5"/>
        <v/>
      </c>
      <c r="BG18" s="69" t="str">
        <f t="shared" si="5"/>
        <v/>
      </c>
      <c r="BH18" s="69" t="str">
        <f t="shared" si="5"/>
        <v/>
      </c>
      <c r="BI18" s="69" t="str">
        <f t="shared" si="5"/>
        <v/>
      </c>
      <c r="BJ18" s="69" t="str">
        <f t="shared" si="5"/>
        <v/>
      </c>
      <c r="BK18" s="69" t="str">
        <f t="shared" si="5"/>
        <v/>
      </c>
      <c r="BL18" s="69" t="str">
        <f>+BL10</f>
        <v/>
      </c>
      <c r="BM18" s="69" t="str">
        <f>+BM10</f>
        <v/>
      </c>
    </row>
    <row r="19" spans="1:65" ht="15.75" x14ac:dyDescent="0.25">
      <c r="A19">
        <v>10</v>
      </c>
      <c r="B19" s="152" t="s">
        <v>5</v>
      </c>
      <c r="C19" s="154" t="s">
        <v>6</v>
      </c>
      <c r="D19" s="8" t="s">
        <v>7</v>
      </c>
      <c r="E19" s="26">
        <f t="shared" ref="E19:E45" si="6">+SUM(F19:XFD19)</f>
        <v>0</v>
      </c>
      <c r="F19" s="2" t="str">
        <f>+IFERROR(IF(F$10&lt;=$E$2,HLOOKUP(F$10,'FLUJO REAL'!$E$13:$XFD$50,'FLUJO COMPLETO'!$A19,FALSE)/HLOOKUP('FLUJO COMPLETO'!F$10,'FLUJO REAL'!$E$9:$XFD$10,2,FALSE),HLOOKUP(F$10,'FLUJO PROYECTADO'!$E$11:$XFD$46,'FLUJO COMPLETO'!$A19,FALSE)),"")</f>
        <v/>
      </c>
      <c r="G19" s="2">
        <f>+IFERROR(IF(G$10&lt;=$E$2,HLOOKUP(G$10,'FLUJO REAL'!$E$13:$XFD$50,'FLUJO COMPLETO'!$A19,FALSE)/HLOOKUP('FLUJO COMPLETO'!G$10,'FLUJO REAL'!$E$9:$XFD$10,2,FALSE),HLOOKUP(G$10,'FLUJO PROYECTADO'!$E$11:$XFD$46,'FLUJO COMPLETO'!$A19,FALSE)),"")</f>
        <v>0</v>
      </c>
      <c r="H19" s="2">
        <f>+IFERROR(IF(H$10&lt;=$E$2,HLOOKUP(H$10,'FLUJO REAL'!$E$13:$XFD$50,'FLUJO COMPLETO'!$A19,FALSE)/HLOOKUP('FLUJO COMPLETO'!H$10,'FLUJO REAL'!$E$9:$XFD$10,2,FALSE),HLOOKUP(H$10,'FLUJO PROYECTADO'!$E$11:$XFD$46,'FLUJO COMPLETO'!$A19,FALSE)),"")</f>
        <v>0</v>
      </c>
      <c r="I19" s="2">
        <f>+IFERROR(IF(I$10&lt;=$E$2,HLOOKUP(I$10,'FLUJO REAL'!$E$13:$XFD$50,'FLUJO COMPLETO'!$A19,FALSE)/HLOOKUP('FLUJO COMPLETO'!I$10,'FLUJO REAL'!$E$9:$XFD$10,2,FALSE),HLOOKUP(I$10,'FLUJO PROYECTADO'!$E$11:$XFD$46,'FLUJO COMPLETO'!$A19,FALSE)),"")</f>
        <v>0</v>
      </c>
      <c r="J19" s="2">
        <f>+IFERROR(IF(J$10&lt;=$E$2,HLOOKUP(J$10,'FLUJO REAL'!$E$13:$XFD$50,'FLUJO COMPLETO'!$A19,FALSE)/HLOOKUP('FLUJO COMPLETO'!J$10,'FLUJO REAL'!$E$9:$XFD$10,2,FALSE),HLOOKUP(J$10,'FLUJO PROYECTADO'!$E$11:$XFD$46,'FLUJO COMPLETO'!$A19,FALSE)),"")</f>
        <v>0</v>
      </c>
      <c r="K19" s="2">
        <f>+IFERROR(IF(K$10&lt;=$E$2,HLOOKUP(K$10,'FLUJO REAL'!$E$13:$XFD$50,'FLUJO COMPLETO'!$A19,FALSE)/HLOOKUP('FLUJO COMPLETO'!K$10,'FLUJO REAL'!$E$9:$XFD$10,2,FALSE),HLOOKUP(K$10,'FLUJO PROYECTADO'!$E$11:$XFD$46,'FLUJO COMPLETO'!$A19,FALSE)),"")</f>
        <v>0</v>
      </c>
      <c r="L19" s="2">
        <f>+IFERROR(IF(L$10&lt;=$E$2,HLOOKUP(L$10,'FLUJO REAL'!$E$13:$XFD$50,'FLUJO COMPLETO'!$A19,FALSE)/HLOOKUP('FLUJO COMPLETO'!L$10,'FLUJO REAL'!$E$9:$XFD$10,2,FALSE),HLOOKUP(L$10,'FLUJO PROYECTADO'!$E$11:$XFD$46,'FLUJO COMPLETO'!$A19,FALSE)),"")</f>
        <v>0</v>
      </c>
      <c r="M19" s="2">
        <f>+IFERROR(IF(M$10&lt;=$E$2,HLOOKUP(M$10,'FLUJO REAL'!$E$13:$XFD$50,'FLUJO COMPLETO'!$A19,FALSE)/HLOOKUP('FLUJO COMPLETO'!M$10,'FLUJO REAL'!$E$9:$XFD$10,2,FALSE),HLOOKUP(M$10,'FLUJO PROYECTADO'!$E$11:$XFD$46,'FLUJO COMPLETO'!$A19,FALSE)),"")</f>
        <v>0</v>
      </c>
      <c r="N19" s="2">
        <f>+IFERROR(IF(N$10&lt;=$E$2,HLOOKUP(N$10,'FLUJO REAL'!$E$13:$XFD$50,'FLUJO COMPLETO'!$A19,FALSE)/HLOOKUP('FLUJO COMPLETO'!N$10,'FLUJO REAL'!$E$9:$XFD$10,2,FALSE),HLOOKUP(N$10,'FLUJO PROYECTADO'!$E$11:$XFD$46,'FLUJO COMPLETO'!$A19,FALSE)),"")</f>
        <v>0</v>
      </c>
      <c r="O19" s="2">
        <f>+IFERROR(IF(O$10&lt;=$E$2,HLOOKUP(O$10,'FLUJO REAL'!$E$13:$XFD$50,'FLUJO COMPLETO'!$A19,FALSE)/HLOOKUP('FLUJO COMPLETO'!O$10,'FLUJO REAL'!$E$9:$XFD$10,2,FALSE),HLOOKUP(O$10,'FLUJO PROYECTADO'!$E$11:$XFD$46,'FLUJO COMPLETO'!$A19,FALSE)),"")</f>
        <v>0</v>
      </c>
      <c r="P19" s="2">
        <f>+IFERROR(IF(P$10&lt;=$E$2,HLOOKUP(P$10,'FLUJO REAL'!$E$13:$XFD$50,'FLUJO COMPLETO'!$A19,FALSE)/HLOOKUP('FLUJO COMPLETO'!P$10,'FLUJO REAL'!$E$9:$XFD$10,2,FALSE),HLOOKUP(P$10,'FLUJO PROYECTADO'!$E$11:$XFD$46,'FLUJO COMPLETO'!$A19,FALSE)),"")</f>
        <v>0</v>
      </c>
      <c r="Q19" s="2">
        <f>+IFERROR(IF(Q$10&lt;=$E$2,HLOOKUP(Q$10,'FLUJO REAL'!$E$13:$XFD$50,'FLUJO COMPLETO'!$A19,FALSE)/HLOOKUP('FLUJO COMPLETO'!Q$10,'FLUJO REAL'!$E$9:$XFD$10,2,FALSE),HLOOKUP(Q$10,'FLUJO PROYECTADO'!$E$11:$XFD$46,'FLUJO COMPLETO'!$A19,FALSE)),"")</f>
        <v>0</v>
      </c>
      <c r="R19" s="2">
        <f>+IFERROR(IF(R$10&lt;=$E$2,HLOOKUP(R$10,'FLUJO REAL'!$E$13:$XFD$50,'FLUJO COMPLETO'!$A19,FALSE)/HLOOKUP('FLUJO COMPLETO'!R$10,'FLUJO REAL'!$E$9:$XFD$10,2,FALSE),HLOOKUP(R$10,'FLUJO PROYECTADO'!$E$11:$XFD$46,'FLUJO COMPLETO'!$A19,FALSE)),"")</f>
        <v>0</v>
      </c>
      <c r="S19" s="2">
        <f>+IFERROR(IF(S$10&lt;=$E$2,HLOOKUP(S$10,'FLUJO REAL'!$E$13:$XFD$50,'FLUJO COMPLETO'!$A19,FALSE)/HLOOKUP('FLUJO COMPLETO'!S$10,'FLUJO REAL'!$E$9:$XFD$10,2,FALSE),HLOOKUP(S$10,'FLUJO PROYECTADO'!$E$11:$XFD$46,'FLUJO COMPLETO'!$A19,FALSE)),"")</f>
        <v>0</v>
      </c>
      <c r="T19" s="2">
        <f>+IFERROR(IF(T$10&lt;=$E$2,HLOOKUP(T$10,'FLUJO REAL'!$E$13:$XFD$50,'FLUJO COMPLETO'!$A19,FALSE)/HLOOKUP('FLUJO COMPLETO'!T$10,'FLUJO REAL'!$E$9:$XFD$10,2,FALSE),HLOOKUP(T$10,'FLUJO PROYECTADO'!$E$11:$XFD$46,'FLUJO COMPLETO'!$A19,FALSE)),"")</f>
        <v>0</v>
      </c>
      <c r="U19" s="2">
        <f>+IFERROR(IF(U$10&lt;=$E$2,HLOOKUP(U$10,'FLUJO REAL'!$E$13:$XFD$50,'FLUJO COMPLETO'!$A19,FALSE)/HLOOKUP('FLUJO COMPLETO'!U$10,'FLUJO REAL'!$E$9:$XFD$10,2,FALSE),HLOOKUP(U$10,'FLUJO PROYECTADO'!$E$11:$XFD$46,'FLUJO COMPLETO'!$A19,FALSE)),"")</f>
        <v>0</v>
      </c>
      <c r="V19" s="2">
        <f>+IFERROR(IF(V$10&lt;=$E$2,HLOOKUP(V$10,'FLUJO REAL'!$E$13:$XFD$50,'FLUJO COMPLETO'!$A19,FALSE)/HLOOKUP('FLUJO COMPLETO'!V$10,'FLUJO REAL'!$E$9:$XFD$10,2,FALSE),HLOOKUP(V$10,'FLUJO PROYECTADO'!$E$11:$XFD$46,'FLUJO COMPLETO'!$A19,FALSE)),"")</f>
        <v>0</v>
      </c>
      <c r="W19" s="2">
        <f>+IFERROR(IF(W$10&lt;=$E$2,HLOOKUP(W$10,'FLUJO REAL'!$E$13:$XFD$50,'FLUJO COMPLETO'!$A19,FALSE)/HLOOKUP('FLUJO COMPLETO'!W$10,'FLUJO REAL'!$E$9:$XFD$10,2,FALSE),HLOOKUP(W$10,'FLUJO PROYECTADO'!$E$11:$XFD$46,'FLUJO COMPLETO'!$A19,FALSE)),"")</f>
        <v>0</v>
      </c>
      <c r="X19" s="2">
        <f>+IFERROR(IF(X$10&lt;=$E$2,HLOOKUP(X$10,'FLUJO REAL'!$E$13:$XFD$50,'FLUJO COMPLETO'!$A19,FALSE)/HLOOKUP('FLUJO COMPLETO'!X$10,'FLUJO REAL'!$E$9:$XFD$10,2,FALSE),HLOOKUP(X$10,'FLUJO PROYECTADO'!$E$11:$XFD$46,'FLUJO COMPLETO'!$A19,FALSE)),"")</f>
        <v>0</v>
      </c>
      <c r="Y19" s="2">
        <f>+IFERROR(IF(Y$10&lt;=$E$2,HLOOKUP(Y$10,'FLUJO REAL'!$E$13:$XFD$50,'FLUJO COMPLETO'!$A19,FALSE)/HLOOKUP('FLUJO COMPLETO'!Y$10,'FLUJO REAL'!$E$9:$XFD$10,2,FALSE),HLOOKUP(Y$10,'FLUJO PROYECTADO'!$E$11:$XFD$46,'FLUJO COMPLETO'!$A19,FALSE)),"")</f>
        <v>0</v>
      </c>
      <c r="Z19" s="2">
        <f>+IFERROR(IF(Z$10&lt;=$E$2,HLOOKUP(Z$10,'FLUJO REAL'!$E$13:$XFD$50,'FLUJO COMPLETO'!$A19,FALSE)/HLOOKUP('FLUJO COMPLETO'!Z$10,'FLUJO REAL'!$E$9:$XFD$10,2,FALSE),HLOOKUP(Z$10,'FLUJO PROYECTADO'!$E$11:$XFD$46,'FLUJO COMPLETO'!$A19,FALSE)),"")</f>
        <v>0</v>
      </c>
      <c r="AA19" s="2">
        <f>+IFERROR(IF(AA$10&lt;=$E$2,HLOOKUP(AA$10,'FLUJO REAL'!$E$13:$XFD$50,'FLUJO COMPLETO'!$A19,FALSE)/HLOOKUP('FLUJO COMPLETO'!AA$10,'FLUJO REAL'!$E$9:$XFD$10,2,FALSE),HLOOKUP(AA$10,'FLUJO PROYECTADO'!$E$11:$XFD$46,'FLUJO COMPLETO'!$A19,FALSE)),"")</f>
        <v>0</v>
      </c>
      <c r="AB19" s="2">
        <f>+IFERROR(IF(AB$10&lt;=$E$2,HLOOKUP(AB$10,'FLUJO REAL'!$E$13:$XFD$50,'FLUJO COMPLETO'!$A19,FALSE)/HLOOKUP('FLUJO COMPLETO'!AB$10,'FLUJO REAL'!$E$9:$XFD$10,2,FALSE),HLOOKUP(AB$10,'FLUJO PROYECTADO'!$E$11:$XFD$46,'FLUJO COMPLETO'!$A19,FALSE)),"")</f>
        <v>0</v>
      </c>
      <c r="AC19" s="2">
        <f>+IFERROR(IF(AC$10&lt;=$E$2,HLOOKUP(AC$10,'FLUJO REAL'!$E$13:$XFD$50,'FLUJO COMPLETO'!$A19,FALSE)/HLOOKUP('FLUJO COMPLETO'!AC$10,'FLUJO REAL'!$E$9:$XFD$10,2,FALSE),HLOOKUP(AC$10,'FLUJO PROYECTADO'!$E$11:$XFD$46,'FLUJO COMPLETO'!$A19,FALSE)),"")</f>
        <v>0</v>
      </c>
      <c r="AD19" s="2">
        <f>+IFERROR(IF(AD$10&lt;=$E$2,HLOOKUP(AD$10,'FLUJO REAL'!$E$13:$XFD$50,'FLUJO COMPLETO'!$A19,FALSE)/HLOOKUP('FLUJO COMPLETO'!AD$10,'FLUJO REAL'!$E$9:$XFD$10,2,FALSE),HLOOKUP(AD$10,'FLUJO PROYECTADO'!$E$11:$XFD$46,'FLUJO COMPLETO'!$A19,FALSE)),"")</f>
        <v>0</v>
      </c>
      <c r="AE19" s="2">
        <f>+IFERROR(IF(AE$10&lt;=$E$2,HLOOKUP(AE$10,'FLUJO REAL'!$E$13:$XFD$50,'FLUJO COMPLETO'!$A19,FALSE)/HLOOKUP('FLUJO COMPLETO'!AE$10,'FLUJO REAL'!$E$9:$XFD$10,2,FALSE),HLOOKUP(AE$10,'FLUJO PROYECTADO'!$E$11:$XFD$46,'FLUJO COMPLETO'!$A19,FALSE)),"")</f>
        <v>0</v>
      </c>
      <c r="AF19" s="2">
        <f>+IFERROR(IF(AF$10&lt;=$E$2,HLOOKUP(AF$10,'FLUJO REAL'!$E$13:$XFD$50,'FLUJO COMPLETO'!$A19,FALSE)/HLOOKUP('FLUJO COMPLETO'!AF$10,'FLUJO REAL'!$E$9:$XFD$10,2,FALSE),HLOOKUP(AF$10,'FLUJO PROYECTADO'!$E$11:$XFD$46,'FLUJO COMPLETO'!$A19,FALSE)),"")</f>
        <v>0</v>
      </c>
      <c r="AG19" s="2">
        <f>+IFERROR(IF(AG$10&lt;=$E$2,HLOOKUP(AG$10,'FLUJO REAL'!$E$13:$XFD$50,'FLUJO COMPLETO'!$A19,FALSE)/HLOOKUP('FLUJO COMPLETO'!AG$10,'FLUJO REAL'!$E$9:$XFD$10,2,FALSE),HLOOKUP(AG$10,'FLUJO PROYECTADO'!$E$11:$XFD$46,'FLUJO COMPLETO'!$A19,FALSE)),"")</f>
        <v>0</v>
      </c>
      <c r="AH19" s="2">
        <f>+IFERROR(IF(AH$10&lt;=$E$2,HLOOKUP(AH$10,'FLUJO REAL'!$E$13:$XFD$50,'FLUJO COMPLETO'!$A19,FALSE)/HLOOKUP('FLUJO COMPLETO'!AH$10,'FLUJO REAL'!$E$9:$XFD$10,2,FALSE),HLOOKUP(AH$10,'FLUJO PROYECTADO'!$E$11:$XFD$46,'FLUJO COMPLETO'!$A19,FALSE)),"")</f>
        <v>0</v>
      </c>
      <c r="AI19" s="2">
        <f>+IFERROR(IF(AI$10&lt;=$E$2,HLOOKUP(AI$10,'FLUJO REAL'!$E$13:$XFD$50,'FLUJO COMPLETO'!$A19,FALSE)/HLOOKUP('FLUJO COMPLETO'!AI$10,'FLUJO REAL'!$E$9:$XFD$10,2,FALSE),HLOOKUP(AI$10,'FLUJO PROYECTADO'!$E$11:$XFD$46,'FLUJO COMPLETO'!$A19,FALSE)),"")</f>
        <v>0</v>
      </c>
      <c r="AJ19" s="2">
        <f>+IFERROR(IF(AJ$10&lt;=$E$2,HLOOKUP(AJ$10,'FLUJO REAL'!$E$13:$XFD$50,'FLUJO COMPLETO'!$A19,FALSE)/HLOOKUP('FLUJO COMPLETO'!AJ$10,'FLUJO REAL'!$E$9:$XFD$10,2,FALSE),HLOOKUP(AJ$10,'FLUJO PROYECTADO'!$E$11:$XFD$46,'FLUJO COMPLETO'!$A19,FALSE)),"")</f>
        <v>0</v>
      </c>
      <c r="AK19" s="2">
        <f>+IFERROR(IF(AK$10&lt;=$E$2,HLOOKUP(AK$10,'FLUJO REAL'!$E$13:$XFD$50,'FLUJO COMPLETO'!$A19,FALSE)/HLOOKUP('FLUJO COMPLETO'!AK$10,'FLUJO REAL'!$E$9:$XFD$10,2,FALSE),HLOOKUP(AK$10,'FLUJO PROYECTADO'!$E$11:$XFD$46,'FLUJO COMPLETO'!$A19,FALSE)),"")</f>
        <v>0</v>
      </c>
      <c r="AL19" s="2">
        <f>+IFERROR(IF(AL$10&lt;=$E$2,HLOOKUP(AL$10,'FLUJO REAL'!$E$13:$XFD$50,'FLUJO COMPLETO'!$A19,FALSE)/HLOOKUP('FLUJO COMPLETO'!AL$10,'FLUJO REAL'!$E$9:$XFD$10,2,FALSE),HLOOKUP(AL$10,'FLUJO PROYECTADO'!$E$11:$XFD$46,'FLUJO COMPLETO'!$A19,FALSE)),"")</f>
        <v>0</v>
      </c>
      <c r="AM19" s="2">
        <f>+IFERROR(IF(AM$10&lt;=$E$2,HLOOKUP(AM$10,'FLUJO REAL'!$E$13:$XFD$50,'FLUJO COMPLETO'!$A19,FALSE)/HLOOKUP('FLUJO COMPLETO'!AM$10,'FLUJO REAL'!$E$9:$XFD$10,2,FALSE),HLOOKUP(AM$10,'FLUJO PROYECTADO'!$E$11:$XFD$46,'FLUJO COMPLETO'!$A19,FALSE)),"")</f>
        <v>0</v>
      </c>
      <c r="AN19" s="2">
        <f>+IFERROR(IF(AN$10&lt;=$E$2,HLOOKUP(AN$10,'FLUJO REAL'!$E$13:$XFD$50,'FLUJO COMPLETO'!$A19,FALSE)/HLOOKUP('FLUJO COMPLETO'!AN$10,'FLUJO REAL'!$E$9:$XFD$10,2,FALSE),HLOOKUP(AN$10,'FLUJO PROYECTADO'!$E$11:$XFD$46,'FLUJO COMPLETO'!$A19,FALSE)),"")</f>
        <v>0</v>
      </c>
      <c r="AO19" s="2">
        <f>+IFERROR(IF(AO$10&lt;=$E$2,HLOOKUP(AO$10,'FLUJO REAL'!$E$13:$XFD$50,'FLUJO COMPLETO'!$A19,FALSE)/HLOOKUP('FLUJO COMPLETO'!AO$10,'FLUJO REAL'!$E$9:$XFD$10,2,FALSE),HLOOKUP(AO$10,'FLUJO PROYECTADO'!$E$11:$XFD$46,'FLUJO COMPLETO'!$A19,FALSE)),"")</f>
        <v>0</v>
      </c>
      <c r="AP19" s="2">
        <f>+IFERROR(IF(AP$10&lt;=$E$2,HLOOKUP(AP$10,'FLUJO REAL'!$E$13:$XFD$50,'FLUJO COMPLETO'!$A19,FALSE)/HLOOKUP('FLUJO COMPLETO'!AP$10,'FLUJO REAL'!$E$9:$XFD$10,2,FALSE),HLOOKUP(AP$10,'FLUJO PROYECTADO'!$E$11:$XFD$46,'FLUJO COMPLETO'!$A19,FALSE)),"")</f>
        <v>0</v>
      </c>
      <c r="AQ19" s="2">
        <f>+IFERROR(IF(AQ$10&lt;=$E$2,HLOOKUP(AQ$10,'FLUJO REAL'!$E$13:$XFD$50,'FLUJO COMPLETO'!$A19,FALSE)/HLOOKUP('FLUJO COMPLETO'!AQ$10,'FLUJO REAL'!$E$9:$XFD$10,2,FALSE),HLOOKUP(AQ$10,'FLUJO PROYECTADO'!$E$11:$XFD$46,'FLUJO COMPLETO'!$A19,FALSE)),"")</f>
        <v>0</v>
      </c>
      <c r="AR19" s="2">
        <f>+IFERROR(IF(AR$10&lt;=$E$2,HLOOKUP(AR$10,'FLUJO REAL'!$E$13:$XFD$50,'FLUJO COMPLETO'!$A19,FALSE)/HLOOKUP('FLUJO COMPLETO'!AR$10,'FLUJO REAL'!$E$9:$XFD$10,2,FALSE),HLOOKUP(AR$10,'FLUJO PROYECTADO'!$E$11:$XFD$46,'FLUJO COMPLETO'!$A19,FALSE)),"")</f>
        <v>0</v>
      </c>
      <c r="AS19" s="2">
        <f>+IFERROR(IF(AS$10&lt;=$E$2,HLOOKUP(AS$10,'FLUJO REAL'!$E$13:$XFD$50,'FLUJO COMPLETO'!$A19,FALSE)/HLOOKUP('FLUJO COMPLETO'!AS$10,'FLUJO REAL'!$E$9:$XFD$10,2,FALSE),HLOOKUP(AS$10,'FLUJO PROYECTADO'!$E$11:$XFD$46,'FLUJO COMPLETO'!$A19,FALSE)),"")</f>
        <v>0</v>
      </c>
      <c r="AT19" s="2">
        <f>+IFERROR(IF(AT$10&lt;=$E$2,HLOOKUP(AT$10,'FLUJO REAL'!$E$13:$XFD$50,'FLUJO COMPLETO'!$A19,FALSE)/HLOOKUP('FLUJO COMPLETO'!AT$10,'FLUJO REAL'!$E$9:$XFD$10,2,FALSE),HLOOKUP(AT$10,'FLUJO PROYECTADO'!$E$11:$XFD$46,'FLUJO COMPLETO'!$A19,FALSE)),"")</f>
        <v>0</v>
      </c>
      <c r="AU19" s="2">
        <f>+IFERROR(IF(AU$10&lt;=$E$2,HLOOKUP(AU$10,'FLUJO REAL'!$E$13:$XFD$50,'FLUJO COMPLETO'!$A19,FALSE)/HLOOKUP('FLUJO COMPLETO'!AU$10,'FLUJO REAL'!$E$9:$XFD$10,2,FALSE),HLOOKUP(AU$10,'FLUJO PROYECTADO'!$E$11:$XFD$46,'FLUJO COMPLETO'!$A19,FALSE)),"")</f>
        <v>0</v>
      </c>
      <c r="AV19" s="2">
        <f>+IFERROR(IF(AV$10&lt;=$E$2,HLOOKUP(AV$10,'FLUJO REAL'!$E$13:$XFD$50,'FLUJO COMPLETO'!$A19,FALSE)/HLOOKUP('FLUJO COMPLETO'!AV$10,'FLUJO REAL'!$E$9:$XFD$10,2,FALSE),HLOOKUP(AV$10,'FLUJO PROYECTADO'!$E$11:$XFD$46,'FLUJO COMPLETO'!$A19,FALSE)),"")</f>
        <v>0</v>
      </c>
      <c r="AW19" s="2">
        <f>+IFERROR(IF(AW$10&lt;=$E$2,HLOOKUP(AW$10,'FLUJO REAL'!$E$13:$XFD$50,'FLUJO COMPLETO'!$A19,FALSE)/HLOOKUP('FLUJO COMPLETO'!AW$10,'FLUJO REAL'!$E$9:$XFD$10,2,FALSE),HLOOKUP(AW$10,'FLUJO PROYECTADO'!$E$11:$XFD$46,'FLUJO COMPLETO'!$A19,FALSE)),"")</f>
        <v>0</v>
      </c>
      <c r="AX19" s="2">
        <f>+IFERROR(IF(AX$10&lt;=$E$2,HLOOKUP(AX$10,'FLUJO REAL'!$E$13:$XFD$50,'FLUJO COMPLETO'!$A19,FALSE)/HLOOKUP('FLUJO COMPLETO'!AX$10,'FLUJO REAL'!$E$9:$XFD$10,2,FALSE),HLOOKUP(AX$10,'FLUJO PROYECTADO'!$E$11:$XFD$46,'FLUJO COMPLETO'!$A19,FALSE)),"")</f>
        <v>0</v>
      </c>
      <c r="AY19" s="2">
        <f>+IFERROR(IF(AY$10&lt;=$E$2,HLOOKUP(AY$10,'FLUJO REAL'!$E$13:$XFD$50,'FLUJO COMPLETO'!$A19,FALSE)/HLOOKUP('FLUJO COMPLETO'!AY$10,'FLUJO REAL'!$E$9:$XFD$10,2,FALSE),HLOOKUP(AY$10,'FLUJO PROYECTADO'!$E$11:$XFD$46,'FLUJO COMPLETO'!$A19,FALSE)),"")</f>
        <v>0</v>
      </c>
      <c r="AZ19" s="2">
        <f>+IFERROR(IF(AZ$10&lt;=$E$2,HLOOKUP(AZ$10,'FLUJO REAL'!$E$13:$XFD$50,'FLUJO COMPLETO'!$A19,FALSE)/HLOOKUP('FLUJO COMPLETO'!AZ$10,'FLUJO REAL'!$E$9:$XFD$10,2,FALSE),HLOOKUP(AZ$10,'FLUJO PROYECTADO'!$E$11:$XFD$46,'FLUJO COMPLETO'!$A19,FALSE)),"")</f>
        <v>0</v>
      </c>
      <c r="BA19" s="2">
        <f>+IFERROR(IF(BA$10&lt;=$E$2,HLOOKUP(BA$10,'FLUJO REAL'!$E$13:$XFD$50,'FLUJO COMPLETO'!$A19,FALSE)/HLOOKUP('FLUJO COMPLETO'!BA$10,'FLUJO REAL'!$E$9:$XFD$10,2,FALSE),HLOOKUP(BA$10,'FLUJO PROYECTADO'!$E$11:$XFD$46,'FLUJO COMPLETO'!$A19,FALSE)),"")</f>
        <v>0</v>
      </c>
      <c r="BB19" s="2">
        <f>+IFERROR(IF(BB$10&lt;=$E$2,HLOOKUP(BB$10,'FLUJO REAL'!$E$13:$XFD$50,'FLUJO COMPLETO'!$A19,FALSE)/HLOOKUP('FLUJO COMPLETO'!BB$10,'FLUJO REAL'!$E$9:$XFD$10,2,FALSE),HLOOKUP(BB$10,'FLUJO PROYECTADO'!$E$11:$XFD$46,'FLUJO COMPLETO'!$A19,FALSE)),"")</f>
        <v>0</v>
      </c>
      <c r="BC19" s="2">
        <f>+IFERROR(IF(BC$10&lt;=$E$2,HLOOKUP(BC$10,'FLUJO REAL'!$E$13:$XFD$50,'FLUJO COMPLETO'!$A19,FALSE)/HLOOKUP('FLUJO COMPLETO'!BC$10,'FLUJO REAL'!$E$9:$XFD$10,2,FALSE),HLOOKUP(BC$10,'FLUJO PROYECTADO'!$E$11:$XFD$46,'FLUJO COMPLETO'!$A19,FALSE)),"")</f>
        <v>0</v>
      </c>
      <c r="BD19" s="2">
        <f>+IFERROR(IF(BD$10&lt;=$E$2,HLOOKUP(BD$10,'FLUJO REAL'!$E$13:$XFD$50,'FLUJO COMPLETO'!$A19,FALSE)/HLOOKUP('FLUJO COMPLETO'!BD$10,'FLUJO REAL'!$E$9:$XFD$10,2,FALSE),HLOOKUP(BD$10,'FLUJO PROYECTADO'!$E$11:$XFD$46,'FLUJO COMPLETO'!$A19,FALSE)),"")</f>
        <v>0</v>
      </c>
      <c r="BE19" s="2">
        <f>+IFERROR(IF(BE$10&lt;=$E$2,HLOOKUP(BE$10,'FLUJO REAL'!$E$13:$XFD$50,'FLUJO COMPLETO'!$A19,FALSE)/HLOOKUP('FLUJO COMPLETO'!BE$10,'FLUJO REAL'!$E$9:$XFD$10,2,FALSE),HLOOKUP(BE$10,'FLUJO PROYECTADO'!$E$11:$XFD$46,'FLUJO COMPLETO'!$A19,FALSE)),"")</f>
        <v>0</v>
      </c>
      <c r="BF19" s="2">
        <f>+IFERROR(IF(BF$10&lt;=$E$2,HLOOKUP(BF$10,'FLUJO REAL'!$E$13:$XFD$50,'FLUJO COMPLETO'!$A19,FALSE)/HLOOKUP('FLUJO COMPLETO'!BF$10,'FLUJO REAL'!$E$9:$XFD$10,2,FALSE),HLOOKUP(BF$10,'FLUJO PROYECTADO'!$E$11:$XFD$46,'FLUJO COMPLETO'!$A19,FALSE)),"")</f>
        <v>0</v>
      </c>
      <c r="BG19" s="2">
        <f>+IFERROR(IF(BG$10&lt;=$E$2,HLOOKUP(BG$10,'FLUJO REAL'!$E$13:$XFD$50,'FLUJO COMPLETO'!$A19,FALSE)/HLOOKUP('FLUJO COMPLETO'!BG$10,'FLUJO REAL'!$E$9:$XFD$10,2,FALSE),HLOOKUP(BG$10,'FLUJO PROYECTADO'!$E$11:$XFD$46,'FLUJO COMPLETO'!$A19,FALSE)),"")</f>
        <v>0</v>
      </c>
      <c r="BH19" s="2">
        <f>+IFERROR(IF(BH$10&lt;=$E$2,HLOOKUP(BH$10,'FLUJO REAL'!$E$13:$XFD$50,'FLUJO COMPLETO'!$A19,FALSE)/HLOOKUP('FLUJO COMPLETO'!BH$10,'FLUJO REAL'!$E$9:$XFD$10,2,FALSE),HLOOKUP(BH$10,'FLUJO PROYECTADO'!$E$11:$XFD$46,'FLUJO COMPLETO'!$A19,FALSE)),"")</f>
        <v>0</v>
      </c>
      <c r="BI19" s="2">
        <f>+IFERROR(IF(BI$10&lt;=$E$2,HLOOKUP(BI$10,'FLUJO REAL'!$E$13:$XFD$50,'FLUJO COMPLETO'!$A19,FALSE)/HLOOKUP('FLUJO COMPLETO'!BI$10,'FLUJO REAL'!$E$9:$XFD$10,2,FALSE),HLOOKUP(BI$10,'FLUJO PROYECTADO'!$E$11:$XFD$46,'FLUJO COMPLETO'!$A19,FALSE)),"")</f>
        <v>0</v>
      </c>
      <c r="BJ19" s="2">
        <f>+IFERROR(IF(BJ$10&lt;=$E$2,HLOOKUP(BJ$10,'FLUJO REAL'!$E$13:$XFD$50,'FLUJO COMPLETO'!$A19,FALSE)/HLOOKUP('FLUJO COMPLETO'!BJ$10,'FLUJO REAL'!$E$9:$XFD$10,2,FALSE),HLOOKUP(BJ$10,'FLUJO PROYECTADO'!$E$11:$XFD$46,'FLUJO COMPLETO'!$A19,FALSE)),"")</f>
        <v>0</v>
      </c>
      <c r="BK19" s="2">
        <f>+IFERROR(IF(BK$10&lt;=$E$2,HLOOKUP(BK$10,'FLUJO REAL'!$E$13:$XFD$50,'FLUJO COMPLETO'!$A19,FALSE)/HLOOKUP('FLUJO COMPLETO'!BK$10,'FLUJO REAL'!$E$9:$XFD$10,2,FALSE),HLOOKUP(BK$10,'FLUJO PROYECTADO'!$E$11:$XFD$46,'FLUJO COMPLETO'!$A19,FALSE)),"")</f>
        <v>0</v>
      </c>
      <c r="BL19" s="2">
        <f>+IFERROR(IF(BL$10&lt;=$E$2,HLOOKUP(BL$10,'FLUJO REAL'!$E$13:$XFD$50,'FLUJO COMPLETO'!$A19,FALSE)/HLOOKUP('FLUJO COMPLETO'!BL$10,'FLUJO REAL'!$E$9:$XFD$10,2,FALSE),HLOOKUP(BL$10,'FLUJO PROYECTADO'!$E$11:$XFD$46,'FLUJO COMPLETO'!$A19,FALSE)),"")</f>
        <v>0</v>
      </c>
      <c r="BM19" s="2">
        <f>+IFERROR(IF(BM$10&lt;=$E$2,HLOOKUP(BM$10,'FLUJO REAL'!$E$13:$XFD$50,'FLUJO COMPLETO'!$A19,FALSE)/HLOOKUP('FLUJO COMPLETO'!BM$10,'FLUJO REAL'!$E$9:$XFD$10,2,FALSE),HLOOKUP(BM$10,'FLUJO PROYECTADO'!$E$11:$XFD$46,'FLUJO COMPLETO'!$A19,FALSE)),"")</f>
        <v>0</v>
      </c>
    </row>
    <row r="20" spans="1:65" ht="15.75" x14ac:dyDescent="0.25">
      <c r="A20">
        <v>11</v>
      </c>
      <c r="B20" s="153"/>
      <c r="C20" s="154"/>
      <c r="D20" s="8" t="s">
        <v>8</v>
      </c>
      <c r="E20" s="26">
        <f t="shared" si="6"/>
        <v>0</v>
      </c>
      <c r="F20" s="2" t="str">
        <f>+IFERROR(IF(F$10&lt;=$E$2,HLOOKUP(F$10,'FLUJO REAL'!$E$13:$XFD$50,'FLUJO COMPLETO'!$A20,FALSE)/HLOOKUP('FLUJO COMPLETO'!F$10,'FLUJO REAL'!$E$9:$XFD$10,2,FALSE),HLOOKUP(F$10,'FLUJO PROYECTADO'!$E$11:$XFD$46,'FLUJO COMPLETO'!$A20,FALSE)),"")</f>
        <v/>
      </c>
      <c r="G20" s="2">
        <f>+IFERROR(IF(G$10&lt;=$E$2,HLOOKUP(G$10,'FLUJO REAL'!$E$13:$XFD$50,'FLUJO COMPLETO'!$A20,FALSE)/HLOOKUP('FLUJO COMPLETO'!G$10,'FLUJO REAL'!$E$9:$XFD$10,2,FALSE),HLOOKUP(G$10,'FLUJO PROYECTADO'!$E$11:$XFD$46,'FLUJO COMPLETO'!$A20,FALSE)),"")</f>
        <v>0</v>
      </c>
      <c r="H20" s="2">
        <f>+IFERROR(IF(H$10&lt;=$E$2,HLOOKUP(H$10,'FLUJO REAL'!$E$13:$XFD$50,'FLUJO COMPLETO'!$A20,FALSE)/HLOOKUP('FLUJO COMPLETO'!H$10,'FLUJO REAL'!$E$9:$XFD$10,2,FALSE),HLOOKUP(H$10,'FLUJO PROYECTADO'!$E$11:$XFD$46,'FLUJO COMPLETO'!$A20,FALSE)),"")</f>
        <v>0</v>
      </c>
      <c r="I20" s="2">
        <f>+IFERROR(IF(I$10&lt;=$E$2,HLOOKUP(I$10,'FLUJO REAL'!$E$13:$XFD$50,'FLUJO COMPLETO'!$A20,FALSE)/HLOOKUP('FLUJO COMPLETO'!I$10,'FLUJO REAL'!$E$9:$XFD$10,2,FALSE),HLOOKUP(I$10,'FLUJO PROYECTADO'!$E$11:$XFD$46,'FLUJO COMPLETO'!$A20,FALSE)),"")</f>
        <v>0</v>
      </c>
      <c r="J20" s="2">
        <f>+IFERROR(IF(J$10&lt;=$E$2,HLOOKUP(J$10,'FLUJO REAL'!$E$13:$XFD$50,'FLUJO COMPLETO'!$A20,FALSE)/HLOOKUP('FLUJO COMPLETO'!J$10,'FLUJO REAL'!$E$9:$XFD$10,2,FALSE),HLOOKUP(J$10,'FLUJO PROYECTADO'!$E$11:$XFD$46,'FLUJO COMPLETO'!$A20,FALSE)),"")</f>
        <v>0</v>
      </c>
      <c r="K20" s="2">
        <f>+IFERROR(IF(K$10&lt;=$E$2,HLOOKUP(K$10,'FLUJO REAL'!$E$13:$XFD$50,'FLUJO COMPLETO'!$A20,FALSE)/HLOOKUP('FLUJO COMPLETO'!K$10,'FLUJO REAL'!$E$9:$XFD$10,2,FALSE),HLOOKUP(K$10,'FLUJO PROYECTADO'!$E$11:$XFD$46,'FLUJO COMPLETO'!$A20,FALSE)),"")</f>
        <v>0</v>
      </c>
      <c r="L20" s="2">
        <f>+IFERROR(IF(L$10&lt;=$E$2,HLOOKUP(L$10,'FLUJO REAL'!$E$13:$XFD$50,'FLUJO COMPLETO'!$A20,FALSE)/HLOOKUP('FLUJO COMPLETO'!L$10,'FLUJO REAL'!$E$9:$XFD$10,2,FALSE),HLOOKUP(L$10,'FLUJO PROYECTADO'!$E$11:$XFD$46,'FLUJO COMPLETO'!$A20,FALSE)),"")</f>
        <v>0</v>
      </c>
      <c r="M20" s="2">
        <f>+IFERROR(IF(M$10&lt;=$E$2,HLOOKUP(M$10,'FLUJO REAL'!$E$13:$XFD$50,'FLUJO COMPLETO'!$A20,FALSE)/HLOOKUP('FLUJO COMPLETO'!M$10,'FLUJO REAL'!$E$9:$XFD$10,2,FALSE),HLOOKUP(M$10,'FLUJO PROYECTADO'!$E$11:$XFD$46,'FLUJO COMPLETO'!$A20,FALSE)),"")</f>
        <v>0</v>
      </c>
      <c r="N20" s="2">
        <f>+IFERROR(IF(N$10&lt;=$E$2,HLOOKUP(N$10,'FLUJO REAL'!$E$13:$XFD$50,'FLUJO COMPLETO'!$A20,FALSE)/HLOOKUP('FLUJO COMPLETO'!N$10,'FLUJO REAL'!$E$9:$XFD$10,2,FALSE),HLOOKUP(N$10,'FLUJO PROYECTADO'!$E$11:$XFD$46,'FLUJO COMPLETO'!$A20,FALSE)),"")</f>
        <v>0</v>
      </c>
      <c r="O20" s="2">
        <f>+IFERROR(IF(O$10&lt;=$E$2,HLOOKUP(O$10,'FLUJO REAL'!$E$13:$XFD$50,'FLUJO COMPLETO'!$A20,FALSE)/HLOOKUP('FLUJO COMPLETO'!O$10,'FLUJO REAL'!$E$9:$XFD$10,2,FALSE),HLOOKUP(O$10,'FLUJO PROYECTADO'!$E$11:$XFD$46,'FLUJO COMPLETO'!$A20,FALSE)),"")</f>
        <v>0</v>
      </c>
      <c r="P20" s="2">
        <f>+IFERROR(IF(P$10&lt;=$E$2,HLOOKUP(P$10,'FLUJO REAL'!$E$13:$XFD$50,'FLUJO COMPLETO'!$A20,FALSE)/HLOOKUP('FLUJO COMPLETO'!P$10,'FLUJO REAL'!$E$9:$XFD$10,2,FALSE),HLOOKUP(P$10,'FLUJO PROYECTADO'!$E$11:$XFD$46,'FLUJO COMPLETO'!$A20,FALSE)),"")</f>
        <v>0</v>
      </c>
      <c r="Q20" s="2">
        <f>+IFERROR(IF(Q$10&lt;=$E$2,HLOOKUP(Q$10,'FLUJO REAL'!$E$13:$XFD$50,'FLUJO COMPLETO'!$A20,FALSE)/HLOOKUP('FLUJO COMPLETO'!Q$10,'FLUJO REAL'!$E$9:$XFD$10,2,FALSE),HLOOKUP(Q$10,'FLUJO PROYECTADO'!$E$11:$XFD$46,'FLUJO COMPLETO'!$A20,FALSE)),"")</f>
        <v>0</v>
      </c>
      <c r="R20" s="2">
        <f>+IFERROR(IF(R$10&lt;=$E$2,HLOOKUP(R$10,'FLUJO REAL'!$E$13:$XFD$50,'FLUJO COMPLETO'!$A20,FALSE)/HLOOKUP('FLUJO COMPLETO'!R$10,'FLUJO REAL'!$E$9:$XFD$10,2,FALSE),HLOOKUP(R$10,'FLUJO PROYECTADO'!$E$11:$XFD$46,'FLUJO COMPLETO'!$A20,FALSE)),"")</f>
        <v>0</v>
      </c>
      <c r="S20" s="2">
        <f>+IFERROR(IF(S$10&lt;=$E$2,HLOOKUP(S$10,'FLUJO REAL'!$E$13:$XFD$50,'FLUJO COMPLETO'!$A20,FALSE)/HLOOKUP('FLUJO COMPLETO'!S$10,'FLUJO REAL'!$E$9:$XFD$10,2,FALSE),HLOOKUP(S$10,'FLUJO PROYECTADO'!$E$11:$XFD$46,'FLUJO COMPLETO'!$A20,FALSE)),"")</f>
        <v>0</v>
      </c>
      <c r="T20" s="2">
        <f>+IFERROR(IF(T$10&lt;=$E$2,HLOOKUP(T$10,'FLUJO REAL'!$E$13:$XFD$50,'FLUJO COMPLETO'!$A20,FALSE)/HLOOKUP('FLUJO COMPLETO'!T$10,'FLUJO REAL'!$E$9:$XFD$10,2,FALSE),HLOOKUP(T$10,'FLUJO PROYECTADO'!$E$11:$XFD$46,'FLUJO COMPLETO'!$A20,FALSE)),"")</f>
        <v>0</v>
      </c>
      <c r="U20" s="2">
        <f>+IFERROR(IF(U$10&lt;=$E$2,HLOOKUP(U$10,'FLUJO REAL'!$E$13:$XFD$50,'FLUJO COMPLETO'!$A20,FALSE)/HLOOKUP('FLUJO COMPLETO'!U$10,'FLUJO REAL'!$E$9:$XFD$10,2,FALSE),HLOOKUP(U$10,'FLUJO PROYECTADO'!$E$11:$XFD$46,'FLUJO COMPLETO'!$A20,FALSE)),"")</f>
        <v>0</v>
      </c>
      <c r="V20" s="2">
        <f>+IFERROR(IF(V$10&lt;=$E$2,HLOOKUP(V$10,'FLUJO REAL'!$E$13:$XFD$50,'FLUJO COMPLETO'!$A20,FALSE)/HLOOKUP('FLUJO COMPLETO'!V$10,'FLUJO REAL'!$E$9:$XFD$10,2,FALSE),HLOOKUP(V$10,'FLUJO PROYECTADO'!$E$11:$XFD$46,'FLUJO COMPLETO'!$A20,FALSE)),"")</f>
        <v>0</v>
      </c>
      <c r="W20" s="2">
        <f>+IFERROR(IF(W$10&lt;=$E$2,HLOOKUP(W$10,'FLUJO REAL'!$E$13:$XFD$50,'FLUJO COMPLETO'!$A20,FALSE)/HLOOKUP('FLUJO COMPLETO'!W$10,'FLUJO REAL'!$E$9:$XFD$10,2,FALSE),HLOOKUP(W$10,'FLUJO PROYECTADO'!$E$11:$XFD$46,'FLUJO COMPLETO'!$A20,FALSE)),"")</f>
        <v>0</v>
      </c>
      <c r="X20" s="2">
        <f>+IFERROR(IF(X$10&lt;=$E$2,HLOOKUP(X$10,'FLUJO REAL'!$E$13:$XFD$50,'FLUJO COMPLETO'!$A20,FALSE)/HLOOKUP('FLUJO COMPLETO'!X$10,'FLUJO REAL'!$E$9:$XFD$10,2,FALSE),HLOOKUP(X$10,'FLUJO PROYECTADO'!$E$11:$XFD$46,'FLUJO COMPLETO'!$A20,FALSE)),"")</f>
        <v>0</v>
      </c>
      <c r="Y20" s="2">
        <f>+IFERROR(IF(Y$10&lt;=$E$2,HLOOKUP(Y$10,'FLUJO REAL'!$E$13:$XFD$50,'FLUJO COMPLETO'!$A20,FALSE)/HLOOKUP('FLUJO COMPLETO'!Y$10,'FLUJO REAL'!$E$9:$XFD$10,2,FALSE),HLOOKUP(Y$10,'FLUJO PROYECTADO'!$E$11:$XFD$46,'FLUJO COMPLETO'!$A20,FALSE)),"")</f>
        <v>0</v>
      </c>
      <c r="Z20" s="2">
        <f>+IFERROR(IF(Z$10&lt;=$E$2,HLOOKUP(Z$10,'FLUJO REAL'!$E$13:$XFD$50,'FLUJO COMPLETO'!$A20,FALSE)/HLOOKUP('FLUJO COMPLETO'!Z$10,'FLUJO REAL'!$E$9:$XFD$10,2,FALSE),HLOOKUP(Z$10,'FLUJO PROYECTADO'!$E$11:$XFD$46,'FLUJO COMPLETO'!$A20,FALSE)),"")</f>
        <v>0</v>
      </c>
      <c r="AA20" s="2">
        <f>+IFERROR(IF(AA$10&lt;=$E$2,HLOOKUP(AA$10,'FLUJO REAL'!$E$13:$XFD$50,'FLUJO COMPLETO'!$A20,FALSE)/HLOOKUP('FLUJO COMPLETO'!AA$10,'FLUJO REAL'!$E$9:$XFD$10,2,FALSE),HLOOKUP(AA$10,'FLUJO PROYECTADO'!$E$11:$XFD$46,'FLUJO COMPLETO'!$A20,FALSE)),"")</f>
        <v>0</v>
      </c>
      <c r="AB20" s="2">
        <f>+IFERROR(IF(AB$10&lt;=$E$2,HLOOKUP(AB$10,'FLUJO REAL'!$E$13:$XFD$50,'FLUJO COMPLETO'!$A20,FALSE)/HLOOKUP('FLUJO COMPLETO'!AB$10,'FLUJO REAL'!$E$9:$XFD$10,2,FALSE),HLOOKUP(AB$10,'FLUJO PROYECTADO'!$E$11:$XFD$46,'FLUJO COMPLETO'!$A20,FALSE)),"")</f>
        <v>0</v>
      </c>
      <c r="AC20" s="2">
        <f>+IFERROR(IF(AC$10&lt;=$E$2,HLOOKUP(AC$10,'FLUJO REAL'!$E$13:$XFD$50,'FLUJO COMPLETO'!$A20,FALSE)/HLOOKUP('FLUJO COMPLETO'!AC$10,'FLUJO REAL'!$E$9:$XFD$10,2,FALSE),HLOOKUP(AC$10,'FLUJO PROYECTADO'!$E$11:$XFD$46,'FLUJO COMPLETO'!$A20,FALSE)),"")</f>
        <v>0</v>
      </c>
      <c r="AD20" s="2">
        <f>+IFERROR(IF(AD$10&lt;=$E$2,HLOOKUP(AD$10,'FLUJO REAL'!$E$13:$XFD$50,'FLUJO COMPLETO'!$A20,FALSE)/HLOOKUP('FLUJO COMPLETO'!AD$10,'FLUJO REAL'!$E$9:$XFD$10,2,FALSE),HLOOKUP(AD$10,'FLUJO PROYECTADO'!$E$11:$XFD$46,'FLUJO COMPLETO'!$A20,FALSE)),"")</f>
        <v>0</v>
      </c>
      <c r="AE20" s="2">
        <f>+IFERROR(IF(AE$10&lt;=$E$2,HLOOKUP(AE$10,'FLUJO REAL'!$E$13:$XFD$50,'FLUJO COMPLETO'!$A20,FALSE)/HLOOKUP('FLUJO COMPLETO'!AE$10,'FLUJO REAL'!$E$9:$XFD$10,2,FALSE),HLOOKUP(AE$10,'FLUJO PROYECTADO'!$E$11:$XFD$46,'FLUJO COMPLETO'!$A20,FALSE)),"")</f>
        <v>0</v>
      </c>
      <c r="AF20" s="2">
        <f>+IFERROR(IF(AF$10&lt;=$E$2,HLOOKUP(AF$10,'FLUJO REAL'!$E$13:$XFD$50,'FLUJO COMPLETO'!$A20,FALSE)/HLOOKUP('FLUJO COMPLETO'!AF$10,'FLUJO REAL'!$E$9:$XFD$10,2,FALSE),HLOOKUP(AF$10,'FLUJO PROYECTADO'!$E$11:$XFD$46,'FLUJO COMPLETO'!$A20,FALSE)),"")</f>
        <v>0</v>
      </c>
      <c r="AG20" s="2">
        <f>+IFERROR(IF(AG$10&lt;=$E$2,HLOOKUP(AG$10,'FLUJO REAL'!$E$13:$XFD$50,'FLUJO COMPLETO'!$A20,FALSE)/HLOOKUP('FLUJO COMPLETO'!AG$10,'FLUJO REAL'!$E$9:$XFD$10,2,FALSE),HLOOKUP(AG$10,'FLUJO PROYECTADO'!$E$11:$XFD$46,'FLUJO COMPLETO'!$A20,FALSE)),"")</f>
        <v>0</v>
      </c>
      <c r="AH20" s="2">
        <f>+IFERROR(IF(AH$10&lt;=$E$2,HLOOKUP(AH$10,'FLUJO REAL'!$E$13:$XFD$50,'FLUJO COMPLETO'!$A20,FALSE)/HLOOKUP('FLUJO COMPLETO'!AH$10,'FLUJO REAL'!$E$9:$XFD$10,2,FALSE),HLOOKUP(AH$10,'FLUJO PROYECTADO'!$E$11:$XFD$46,'FLUJO COMPLETO'!$A20,FALSE)),"")</f>
        <v>0</v>
      </c>
      <c r="AI20" s="2">
        <f>+IFERROR(IF(AI$10&lt;=$E$2,HLOOKUP(AI$10,'FLUJO REAL'!$E$13:$XFD$50,'FLUJO COMPLETO'!$A20,FALSE)/HLOOKUP('FLUJO COMPLETO'!AI$10,'FLUJO REAL'!$E$9:$XFD$10,2,FALSE),HLOOKUP(AI$10,'FLUJO PROYECTADO'!$E$11:$XFD$46,'FLUJO COMPLETO'!$A20,FALSE)),"")</f>
        <v>0</v>
      </c>
      <c r="AJ20" s="2">
        <f>+IFERROR(IF(AJ$10&lt;=$E$2,HLOOKUP(AJ$10,'FLUJO REAL'!$E$13:$XFD$50,'FLUJO COMPLETO'!$A20,FALSE)/HLOOKUP('FLUJO COMPLETO'!AJ$10,'FLUJO REAL'!$E$9:$XFD$10,2,FALSE),HLOOKUP(AJ$10,'FLUJO PROYECTADO'!$E$11:$XFD$46,'FLUJO COMPLETO'!$A20,FALSE)),"")</f>
        <v>0</v>
      </c>
      <c r="AK20" s="2">
        <f>+IFERROR(IF(AK$10&lt;=$E$2,HLOOKUP(AK$10,'FLUJO REAL'!$E$13:$XFD$50,'FLUJO COMPLETO'!$A20,FALSE)/HLOOKUP('FLUJO COMPLETO'!AK$10,'FLUJO REAL'!$E$9:$XFD$10,2,FALSE),HLOOKUP(AK$10,'FLUJO PROYECTADO'!$E$11:$XFD$46,'FLUJO COMPLETO'!$A20,FALSE)),"")</f>
        <v>0</v>
      </c>
      <c r="AL20" s="2">
        <f>+IFERROR(IF(AL$10&lt;=$E$2,HLOOKUP(AL$10,'FLUJO REAL'!$E$13:$XFD$50,'FLUJO COMPLETO'!$A20,FALSE)/HLOOKUP('FLUJO COMPLETO'!AL$10,'FLUJO REAL'!$E$9:$XFD$10,2,FALSE),HLOOKUP(AL$10,'FLUJO PROYECTADO'!$E$11:$XFD$46,'FLUJO COMPLETO'!$A20,FALSE)),"")</f>
        <v>0</v>
      </c>
      <c r="AM20" s="2">
        <f>+IFERROR(IF(AM$10&lt;=$E$2,HLOOKUP(AM$10,'FLUJO REAL'!$E$13:$XFD$50,'FLUJO COMPLETO'!$A20,FALSE)/HLOOKUP('FLUJO COMPLETO'!AM$10,'FLUJO REAL'!$E$9:$XFD$10,2,FALSE),HLOOKUP(AM$10,'FLUJO PROYECTADO'!$E$11:$XFD$46,'FLUJO COMPLETO'!$A20,FALSE)),"")</f>
        <v>0</v>
      </c>
      <c r="AN20" s="2">
        <f>+IFERROR(IF(AN$10&lt;=$E$2,HLOOKUP(AN$10,'FLUJO REAL'!$E$13:$XFD$50,'FLUJO COMPLETO'!$A20,FALSE)/HLOOKUP('FLUJO COMPLETO'!AN$10,'FLUJO REAL'!$E$9:$XFD$10,2,FALSE),HLOOKUP(AN$10,'FLUJO PROYECTADO'!$E$11:$XFD$46,'FLUJO COMPLETO'!$A20,FALSE)),"")</f>
        <v>0</v>
      </c>
      <c r="AO20" s="2">
        <f>+IFERROR(IF(AO$10&lt;=$E$2,HLOOKUP(AO$10,'FLUJO REAL'!$E$13:$XFD$50,'FLUJO COMPLETO'!$A20,FALSE)/HLOOKUP('FLUJO COMPLETO'!AO$10,'FLUJO REAL'!$E$9:$XFD$10,2,FALSE),HLOOKUP(AO$10,'FLUJO PROYECTADO'!$E$11:$XFD$46,'FLUJO COMPLETO'!$A20,FALSE)),"")</f>
        <v>0</v>
      </c>
      <c r="AP20" s="2">
        <f>+IFERROR(IF(AP$10&lt;=$E$2,HLOOKUP(AP$10,'FLUJO REAL'!$E$13:$XFD$50,'FLUJO COMPLETO'!$A20,FALSE)/HLOOKUP('FLUJO COMPLETO'!AP$10,'FLUJO REAL'!$E$9:$XFD$10,2,FALSE),HLOOKUP(AP$10,'FLUJO PROYECTADO'!$E$11:$XFD$46,'FLUJO COMPLETO'!$A20,FALSE)),"")</f>
        <v>0</v>
      </c>
      <c r="AQ20" s="2">
        <f>+IFERROR(IF(AQ$10&lt;=$E$2,HLOOKUP(AQ$10,'FLUJO REAL'!$E$13:$XFD$50,'FLUJO COMPLETO'!$A20,FALSE)/HLOOKUP('FLUJO COMPLETO'!AQ$10,'FLUJO REAL'!$E$9:$XFD$10,2,FALSE),HLOOKUP(AQ$10,'FLUJO PROYECTADO'!$E$11:$XFD$46,'FLUJO COMPLETO'!$A20,FALSE)),"")</f>
        <v>0</v>
      </c>
      <c r="AR20" s="2">
        <f>+IFERROR(IF(AR$10&lt;=$E$2,HLOOKUP(AR$10,'FLUJO REAL'!$E$13:$XFD$50,'FLUJO COMPLETO'!$A20,FALSE)/HLOOKUP('FLUJO COMPLETO'!AR$10,'FLUJO REAL'!$E$9:$XFD$10,2,FALSE),HLOOKUP(AR$10,'FLUJO PROYECTADO'!$E$11:$XFD$46,'FLUJO COMPLETO'!$A20,FALSE)),"")</f>
        <v>0</v>
      </c>
      <c r="AS20" s="2">
        <f>+IFERROR(IF(AS$10&lt;=$E$2,HLOOKUP(AS$10,'FLUJO REAL'!$E$13:$XFD$50,'FLUJO COMPLETO'!$A20,FALSE)/HLOOKUP('FLUJO COMPLETO'!AS$10,'FLUJO REAL'!$E$9:$XFD$10,2,FALSE),HLOOKUP(AS$10,'FLUJO PROYECTADO'!$E$11:$XFD$46,'FLUJO COMPLETO'!$A20,FALSE)),"")</f>
        <v>0</v>
      </c>
      <c r="AT20" s="2">
        <f>+IFERROR(IF(AT$10&lt;=$E$2,HLOOKUP(AT$10,'FLUJO REAL'!$E$13:$XFD$50,'FLUJO COMPLETO'!$A20,FALSE)/HLOOKUP('FLUJO COMPLETO'!AT$10,'FLUJO REAL'!$E$9:$XFD$10,2,FALSE),HLOOKUP(AT$10,'FLUJO PROYECTADO'!$E$11:$XFD$46,'FLUJO COMPLETO'!$A20,FALSE)),"")</f>
        <v>0</v>
      </c>
      <c r="AU20" s="2">
        <f>+IFERROR(IF(AU$10&lt;=$E$2,HLOOKUP(AU$10,'FLUJO REAL'!$E$13:$XFD$50,'FLUJO COMPLETO'!$A20,FALSE)/HLOOKUP('FLUJO COMPLETO'!AU$10,'FLUJO REAL'!$E$9:$XFD$10,2,FALSE),HLOOKUP(AU$10,'FLUJO PROYECTADO'!$E$11:$XFD$46,'FLUJO COMPLETO'!$A20,FALSE)),"")</f>
        <v>0</v>
      </c>
      <c r="AV20" s="2">
        <f>+IFERROR(IF(AV$10&lt;=$E$2,HLOOKUP(AV$10,'FLUJO REAL'!$E$13:$XFD$50,'FLUJO COMPLETO'!$A20,FALSE)/HLOOKUP('FLUJO COMPLETO'!AV$10,'FLUJO REAL'!$E$9:$XFD$10,2,FALSE),HLOOKUP(AV$10,'FLUJO PROYECTADO'!$E$11:$XFD$46,'FLUJO COMPLETO'!$A20,FALSE)),"")</f>
        <v>0</v>
      </c>
      <c r="AW20" s="2">
        <f>+IFERROR(IF(AW$10&lt;=$E$2,HLOOKUP(AW$10,'FLUJO REAL'!$E$13:$XFD$50,'FLUJO COMPLETO'!$A20,FALSE)/HLOOKUP('FLUJO COMPLETO'!AW$10,'FLUJO REAL'!$E$9:$XFD$10,2,FALSE),HLOOKUP(AW$10,'FLUJO PROYECTADO'!$E$11:$XFD$46,'FLUJO COMPLETO'!$A20,FALSE)),"")</f>
        <v>0</v>
      </c>
      <c r="AX20" s="2">
        <f>+IFERROR(IF(AX$10&lt;=$E$2,HLOOKUP(AX$10,'FLUJO REAL'!$E$13:$XFD$50,'FLUJO COMPLETO'!$A20,FALSE)/HLOOKUP('FLUJO COMPLETO'!AX$10,'FLUJO REAL'!$E$9:$XFD$10,2,FALSE),HLOOKUP(AX$10,'FLUJO PROYECTADO'!$E$11:$XFD$46,'FLUJO COMPLETO'!$A20,FALSE)),"")</f>
        <v>0</v>
      </c>
      <c r="AY20" s="2">
        <f>+IFERROR(IF(AY$10&lt;=$E$2,HLOOKUP(AY$10,'FLUJO REAL'!$E$13:$XFD$50,'FLUJO COMPLETO'!$A20,FALSE)/HLOOKUP('FLUJO COMPLETO'!AY$10,'FLUJO REAL'!$E$9:$XFD$10,2,FALSE),HLOOKUP(AY$10,'FLUJO PROYECTADO'!$E$11:$XFD$46,'FLUJO COMPLETO'!$A20,FALSE)),"")</f>
        <v>0</v>
      </c>
      <c r="AZ20" s="2">
        <f>+IFERROR(IF(AZ$10&lt;=$E$2,HLOOKUP(AZ$10,'FLUJO REAL'!$E$13:$XFD$50,'FLUJO COMPLETO'!$A20,FALSE)/HLOOKUP('FLUJO COMPLETO'!AZ$10,'FLUJO REAL'!$E$9:$XFD$10,2,FALSE),HLOOKUP(AZ$10,'FLUJO PROYECTADO'!$E$11:$XFD$46,'FLUJO COMPLETO'!$A20,FALSE)),"")</f>
        <v>0</v>
      </c>
      <c r="BA20" s="2">
        <f>+IFERROR(IF(BA$10&lt;=$E$2,HLOOKUP(BA$10,'FLUJO REAL'!$E$13:$XFD$50,'FLUJO COMPLETO'!$A20,FALSE)/HLOOKUP('FLUJO COMPLETO'!BA$10,'FLUJO REAL'!$E$9:$XFD$10,2,FALSE),HLOOKUP(BA$10,'FLUJO PROYECTADO'!$E$11:$XFD$46,'FLUJO COMPLETO'!$A20,FALSE)),"")</f>
        <v>0</v>
      </c>
      <c r="BB20" s="2">
        <f>+IFERROR(IF(BB$10&lt;=$E$2,HLOOKUP(BB$10,'FLUJO REAL'!$E$13:$XFD$50,'FLUJO COMPLETO'!$A20,FALSE)/HLOOKUP('FLUJO COMPLETO'!BB$10,'FLUJO REAL'!$E$9:$XFD$10,2,FALSE),HLOOKUP(BB$10,'FLUJO PROYECTADO'!$E$11:$XFD$46,'FLUJO COMPLETO'!$A20,FALSE)),"")</f>
        <v>0</v>
      </c>
      <c r="BC20" s="2">
        <f>+IFERROR(IF(BC$10&lt;=$E$2,HLOOKUP(BC$10,'FLUJO REAL'!$E$13:$XFD$50,'FLUJO COMPLETO'!$A20,FALSE)/HLOOKUP('FLUJO COMPLETO'!BC$10,'FLUJO REAL'!$E$9:$XFD$10,2,FALSE),HLOOKUP(BC$10,'FLUJO PROYECTADO'!$E$11:$XFD$46,'FLUJO COMPLETO'!$A20,FALSE)),"")</f>
        <v>0</v>
      </c>
      <c r="BD20" s="2">
        <f>+IFERROR(IF(BD$10&lt;=$E$2,HLOOKUP(BD$10,'FLUJO REAL'!$E$13:$XFD$50,'FLUJO COMPLETO'!$A20,FALSE)/HLOOKUP('FLUJO COMPLETO'!BD$10,'FLUJO REAL'!$E$9:$XFD$10,2,FALSE),HLOOKUP(BD$10,'FLUJO PROYECTADO'!$E$11:$XFD$46,'FLUJO COMPLETO'!$A20,FALSE)),"")</f>
        <v>0</v>
      </c>
      <c r="BE20" s="2">
        <f>+IFERROR(IF(BE$10&lt;=$E$2,HLOOKUP(BE$10,'FLUJO REAL'!$E$13:$XFD$50,'FLUJO COMPLETO'!$A20,FALSE)/HLOOKUP('FLUJO COMPLETO'!BE$10,'FLUJO REAL'!$E$9:$XFD$10,2,FALSE),HLOOKUP(BE$10,'FLUJO PROYECTADO'!$E$11:$XFD$46,'FLUJO COMPLETO'!$A20,FALSE)),"")</f>
        <v>0</v>
      </c>
      <c r="BF20" s="2">
        <f>+IFERROR(IF(BF$10&lt;=$E$2,HLOOKUP(BF$10,'FLUJO REAL'!$E$13:$XFD$50,'FLUJO COMPLETO'!$A20,FALSE)/HLOOKUP('FLUJO COMPLETO'!BF$10,'FLUJO REAL'!$E$9:$XFD$10,2,FALSE),HLOOKUP(BF$10,'FLUJO PROYECTADO'!$E$11:$XFD$46,'FLUJO COMPLETO'!$A20,FALSE)),"")</f>
        <v>0</v>
      </c>
      <c r="BG20" s="2">
        <f>+IFERROR(IF(BG$10&lt;=$E$2,HLOOKUP(BG$10,'FLUJO REAL'!$E$13:$XFD$50,'FLUJO COMPLETO'!$A20,FALSE)/HLOOKUP('FLUJO COMPLETO'!BG$10,'FLUJO REAL'!$E$9:$XFD$10,2,FALSE),HLOOKUP(BG$10,'FLUJO PROYECTADO'!$E$11:$XFD$46,'FLUJO COMPLETO'!$A20,FALSE)),"")</f>
        <v>0</v>
      </c>
      <c r="BH20" s="2">
        <f>+IFERROR(IF(BH$10&lt;=$E$2,HLOOKUP(BH$10,'FLUJO REAL'!$E$13:$XFD$50,'FLUJO COMPLETO'!$A20,FALSE)/HLOOKUP('FLUJO COMPLETO'!BH$10,'FLUJO REAL'!$E$9:$XFD$10,2,FALSE),HLOOKUP(BH$10,'FLUJO PROYECTADO'!$E$11:$XFD$46,'FLUJO COMPLETO'!$A20,FALSE)),"")</f>
        <v>0</v>
      </c>
      <c r="BI20" s="2">
        <f>+IFERROR(IF(BI$10&lt;=$E$2,HLOOKUP(BI$10,'FLUJO REAL'!$E$13:$XFD$50,'FLUJO COMPLETO'!$A20,FALSE)/HLOOKUP('FLUJO COMPLETO'!BI$10,'FLUJO REAL'!$E$9:$XFD$10,2,FALSE),HLOOKUP(BI$10,'FLUJO PROYECTADO'!$E$11:$XFD$46,'FLUJO COMPLETO'!$A20,FALSE)),"")</f>
        <v>0</v>
      </c>
      <c r="BJ20" s="2">
        <f>+IFERROR(IF(BJ$10&lt;=$E$2,HLOOKUP(BJ$10,'FLUJO REAL'!$E$13:$XFD$50,'FLUJO COMPLETO'!$A20,FALSE)/HLOOKUP('FLUJO COMPLETO'!BJ$10,'FLUJO REAL'!$E$9:$XFD$10,2,FALSE),HLOOKUP(BJ$10,'FLUJO PROYECTADO'!$E$11:$XFD$46,'FLUJO COMPLETO'!$A20,FALSE)),"")</f>
        <v>0</v>
      </c>
      <c r="BK20" s="2">
        <f>+IFERROR(IF(BK$10&lt;=$E$2,HLOOKUP(BK$10,'FLUJO REAL'!$E$13:$XFD$50,'FLUJO COMPLETO'!$A20,FALSE)/HLOOKUP('FLUJO COMPLETO'!BK$10,'FLUJO REAL'!$E$9:$XFD$10,2,FALSE),HLOOKUP(BK$10,'FLUJO PROYECTADO'!$E$11:$XFD$46,'FLUJO COMPLETO'!$A20,FALSE)),"")</f>
        <v>0</v>
      </c>
      <c r="BL20" s="2">
        <f>+IFERROR(IF(BL$10&lt;=$E$2,HLOOKUP(BL$10,'FLUJO REAL'!$E$13:$XFD$50,'FLUJO COMPLETO'!$A20,FALSE)/HLOOKUP('FLUJO COMPLETO'!BL$10,'FLUJO REAL'!$E$9:$XFD$10,2,FALSE),HLOOKUP(BL$10,'FLUJO PROYECTADO'!$E$11:$XFD$46,'FLUJO COMPLETO'!$A20,FALSE)),"")</f>
        <v>0</v>
      </c>
      <c r="BM20" s="2">
        <f>+IFERROR(IF(BM$10&lt;=$E$2,HLOOKUP(BM$10,'FLUJO REAL'!$E$13:$XFD$50,'FLUJO COMPLETO'!$A20,FALSE)/HLOOKUP('FLUJO COMPLETO'!BM$10,'FLUJO REAL'!$E$9:$XFD$10,2,FALSE),HLOOKUP(BM$10,'FLUJO PROYECTADO'!$E$11:$XFD$46,'FLUJO COMPLETO'!$A20,FALSE)),"")</f>
        <v>0</v>
      </c>
    </row>
    <row r="21" spans="1:65" ht="15.75" x14ac:dyDescent="0.25">
      <c r="A21">
        <v>12</v>
      </c>
      <c r="B21" s="153"/>
      <c r="C21" s="9" t="s">
        <v>9</v>
      </c>
      <c r="D21" s="8"/>
      <c r="E21" s="26">
        <f t="shared" si="6"/>
        <v>0</v>
      </c>
      <c r="F21" s="2" t="str">
        <f>+IFERROR(IF(F$10&lt;=$E$2,HLOOKUP(F$10,'FLUJO REAL'!$E$13:$XFD$50,'FLUJO COMPLETO'!$A21,FALSE)/HLOOKUP('FLUJO COMPLETO'!F$10,'FLUJO REAL'!$E$9:$XFD$10,2,FALSE),HLOOKUP(F$10,'FLUJO PROYECTADO'!$E$11:$XFD$46,'FLUJO COMPLETO'!$A21,FALSE)),"")</f>
        <v/>
      </c>
      <c r="G21" s="2">
        <f>+IFERROR(IF(G$10&lt;=$E$2,HLOOKUP(G$10,'FLUJO REAL'!$E$13:$XFD$50,'FLUJO COMPLETO'!$A21,FALSE)/HLOOKUP('FLUJO COMPLETO'!G$10,'FLUJO REAL'!$E$9:$XFD$10,2,FALSE),HLOOKUP(G$10,'FLUJO PROYECTADO'!$E$11:$XFD$46,'FLUJO COMPLETO'!$A21,FALSE)),"")</f>
        <v>0</v>
      </c>
      <c r="H21" s="2">
        <f>+IFERROR(IF(H$10&lt;=$E$2,HLOOKUP(H$10,'FLUJO REAL'!$E$13:$XFD$50,'FLUJO COMPLETO'!$A21,FALSE)/HLOOKUP('FLUJO COMPLETO'!H$10,'FLUJO REAL'!$E$9:$XFD$10,2,FALSE),HLOOKUP(H$10,'FLUJO PROYECTADO'!$E$11:$XFD$46,'FLUJO COMPLETO'!$A21,FALSE)),"")</f>
        <v>0</v>
      </c>
      <c r="I21" s="2">
        <f>+IFERROR(IF(I$10&lt;=$E$2,HLOOKUP(I$10,'FLUJO REAL'!$E$13:$XFD$50,'FLUJO COMPLETO'!$A21,FALSE)/HLOOKUP('FLUJO COMPLETO'!I$10,'FLUJO REAL'!$E$9:$XFD$10,2,FALSE),HLOOKUP(I$10,'FLUJO PROYECTADO'!$E$11:$XFD$46,'FLUJO COMPLETO'!$A21,FALSE)),"")</f>
        <v>0</v>
      </c>
      <c r="J21" s="2">
        <f>+IFERROR(IF(J$10&lt;=$E$2,HLOOKUP(J$10,'FLUJO REAL'!$E$13:$XFD$50,'FLUJO COMPLETO'!$A21,FALSE)/HLOOKUP('FLUJO COMPLETO'!J$10,'FLUJO REAL'!$E$9:$XFD$10,2,FALSE),HLOOKUP(J$10,'FLUJO PROYECTADO'!$E$11:$XFD$46,'FLUJO COMPLETO'!$A21,FALSE)),"")</f>
        <v>0</v>
      </c>
      <c r="K21" s="2">
        <f>+IFERROR(IF(K$10&lt;=$E$2,HLOOKUP(K$10,'FLUJO REAL'!$E$13:$XFD$50,'FLUJO COMPLETO'!$A21,FALSE)/HLOOKUP('FLUJO COMPLETO'!K$10,'FLUJO REAL'!$E$9:$XFD$10,2,FALSE),HLOOKUP(K$10,'FLUJO PROYECTADO'!$E$11:$XFD$46,'FLUJO COMPLETO'!$A21,FALSE)),"")</f>
        <v>0</v>
      </c>
      <c r="L21" s="2">
        <f>+IFERROR(IF(L$10&lt;=$E$2,HLOOKUP(L$10,'FLUJO REAL'!$E$13:$XFD$50,'FLUJO COMPLETO'!$A21,FALSE)/HLOOKUP('FLUJO COMPLETO'!L$10,'FLUJO REAL'!$E$9:$XFD$10,2,FALSE),HLOOKUP(L$10,'FLUJO PROYECTADO'!$E$11:$XFD$46,'FLUJO COMPLETO'!$A21,FALSE)),"")</f>
        <v>0</v>
      </c>
      <c r="M21" s="2">
        <f>+IFERROR(IF(M$10&lt;=$E$2,HLOOKUP(M$10,'FLUJO REAL'!$E$13:$XFD$50,'FLUJO COMPLETO'!$A21,FALSE)/HLOOKUP('FLUJO COMPLETO'!M$10,'FLUJO REAL'!$E$9:$XFD$10,2,FALSE),HLOOKUP(M$10,'FLUJO PROYECTADO'!$E$11:$XFD$46,'FLUJO COMPLETO'!$A21,FALSE)),"")</f>
        <v>0</v>
      </c>
      <c r="N21" s="2">
        <f>+IFERROR(IF(N$10&lt;=$E$2,HLOOKUP(N$10,'FLUJO REAL'!$E$13:$XFD$50,'FLUJO COMPLETO'!$A21,FALSE)/HLOOKUP('FLUJO COMPLETO'!N$10,'FLUJO REAL'!$E$9:$XFD$10,2,FALSE),HLOOKUP(N$10,'FLUJO PROYECTADO'!$E$11:$XFD$46,'FLUJO COMPLETO'!$A21,FALSE)),"")</f>
        <v>0</v>
      </c>
      <c r="O21" s="2">
        <f>+IFERROR(IF(O$10&lt;=$E$2,HLOOKUP(O$10,'FLUJO REAL'!$E$13:$XFD$50,'FLUJO COMPLETO'!$A21,FALSE)/HLOOKUP('FLUJO COMPLETO'!O$10,'FLUJO REAL'!$E$9:$XFD$10,2,FALSE),HLOOKUP(O$10,'FLUJO PROYECTADO'!$E$11:$XFD$46,'FLUJO COMPLETO'!$A21,FALSE)),"")</f>
        <v>0</v>
      </c>
      <c r="P21" s="2">
        <f>+IFERROR(IF(P$10&lt;=$E$2,HLOOKUP(P$10,'FLUJO REAL'!$E$13:$XFD$50,'FLUJO COMPLETO'!$A21,FALSE)/HLOOKUP('FLUJO COMPLETO'!P$10,'FLUJO REAL'!$E$9:$XFD$10,2,FALSE),HLOOKUP(P$10,'FLUJO PROYECTADO'!$E$11:$XFD$46,'FLUJO COMPLETO'!$A21,FALSE)),"")</f>
        <v>0</v>
      </c>
      <c r="Q21" s="2">
        <f>+IFERROR(IF(Q$10&lt;=$E$2,HLOOKUP(Q$10,'FLUJO REAL'!$E$13:$XFD$50,'FLUJO COMPLETO'!$A21,FALSE)/HLOOKUP('FLUJO COMPLETO'!Q$10,'FLUJO REAL'!$E$9:$XFD$10,2,FALSE),HLOOKUP(Q$10,'FLUJO PROYECTADO'!$E$11:$XFD$46,'FLUJO COMPLETO'!$A21,FALSE)),"")</f>
        <v>0</v>
      </c>
      <c r="R21" s="2">
        <f>+IFERROR(IF(R$10&lt;=$E$2,HLOOKUP(R$10,'FLUJO REAL'!$E$13:$XFD$50,'FLUJO COMPLETO'!$A21,FALSE)/HLOOKUP('FLUJO COMPLETO'!R$10,'FLUJO REAL'!$E$9:$XFD$10,2,FALSE),HLOOKUP(R$10,'FLUJO PROYECTADO'!$E$11:$XFD$46,'FLUJO COMPLETO'!$A21,FALSE)),"")</f>
        <v>0</v>
      </c>
      <c r="S21" s="2">
        <f>+IFERROR(IF(S$10&lt;=$E$2,HLOOKUP(S$10,'FLUJO REAL'!$E$13:$XFD$50,'FLUJO COMPLETO'!$A21,FALSE)/HLOOKUP('FLUJO COMPLETO'!S$10,'FLUJO REAL'!$E$9:$XFD$10,2,FALSE),HLOOKUP(S$10,'FLUJO PROYECTADO'!$E$11:$XFD$46,'FLUJO COMPLETO'!$A21,FALSE)),"")</f>
        <v>0</v>
      </c>
      <c r="T21" s="2">
        <f>+IFERROR(IF(T$10&lt;=$E$2,HLOOKUP(T$10,'FLUJO REAL'!$E$13:$XFD$50,'FLUJO COMPLETO'!$A21,FALSE)/HLOOKUP('FLUJO COMPLETO'!T$10,'FLUJO REAL'!$E$9:$XFD$10,2,FALSE),HLOOKUP(T$10,'FLUJO PROYECTADO'!$E$11:$XFD$46,'FLUJO COMPLETO'!$A21,FALSE)),"")</f>
        <v>0</v>
      </c>
      <c r="U21" s="2">
        <f>+IFERROR(IF(U$10&lt;=$E$2,HLOOKUP(U$10,'FLUJO REAL'!$E$13:$XFD$50,'FLUJO COMPLETO'!$A21,FALSE)/HLOOKUP('FLUJO COMPLETO'!U$10,'FLUJO REAL'!$E$9:$XFD$10,2,FALSE),HLOOKUP(U$10,'FLUJO PROYECTADO'!$E$11:$XFD$46,'FLUJO COMPLETO'!$A21,FALSE)),"")</f>
        <v>0</v>
      </c>
      <c r="V21" s="2">
        <f>+IFERROR(IF(V$10&lt;=$E$2,HLOOKUP(V$10,'FLUJO REAL'!$E$13:$XFD$50,'FLUJO COMPLETO'!$A21,FALSE)/HLOOKUP('FLUJO COMPLETO'!V$10,'FLUJO REAL'!$E$9:$XFD$10,2,FALSE),HLOOKUP(V$10,'FLUJO PROYECTADO'!$E$11:$XFD$46,'FLUJO COMPLETO'!$A21,FALSE)),"")</f>
        <v>0</v>
      </c>
      <c r="W21" s="2">
        <f>+IFERROR(IF(W$10&lt;=$E$2,HLOOKUP(W$10,'FLUJO REAL'!$E$13:$XFD$50,'FLUJO COMPLETO'!$A21,FALSE)/HLOOKUP('FLUJO COMPLETO'!W$10,'FLUJO REAL'!$E$9:$XFD$10,2,FALSE),HLOOKUP(W$10,'FLUJO PROYECTADO'!$E$11:$XFD$46,'FLUJO COMPLETO'!$A21,FALSE)),"")</f>
        <v>0</v>
      </c>
      <c r="X21" s="2">
        <f>+IFERROR(IF(X$10&lt;=$E$2,HLOOKUP(X$10,'FLUJO REAL'!$E$13:$XFD$50,'FLUJO COMPLETO'!$A21,FALSE)/HLOOKUP('FLUJO COMPLETO'!X$10,'FLUJO REAL'!$E$9:$XFD$10,2,FALSE),HLOOKUP(X$10,'FLUJO PROYECTADO'!$E$11:$XFD$46,'FLUJO COMPLETO'!$A21,FALSE)),"")</f>
        <v>0</v>
      </c>
      <c r="Y21" s="2">
        <f>+IFERROR(IF(Y$10&lt;=$E$2,HLOOKUP(Y$10,'FLUJO REAL'!$E$13:$XFD$50,'FLUJO COMPLETO'!$A21,FALSE)/HLOOKUP('FLUJO COMPLETO'!Y$10,'FLUJO REAL'!$E$9:$XFD$10,2,FALSE),HLOOKUP(Y$10,'FLUJO PROYECTADO'!$E$11:$XFD$46,'FLUJO COMPLETO'!$A21,FALSE)),"")</f>
        <v>0</v>
      </c>
      <c r="Z21" s="2">
        <f>+IFERROR(IF(Z$10&lt;=$E$2,HLOOKUP(Z$10,'FLUJO REAL'!$E$13:$XFD$50,'FLUJO COMPLETO'!$A21,FALSE)/HLOOKUP('FLUJO COMPLETO'!Z$10,'FLUJO REAL'!$E$9:$XFD$10,2,FALSE),HLOOKUP(Z$10,'FLUJO PROYECTADO'!$E$11:$XFD$46,'FLUJO COMPLETO'!$A21,FALSE)),"")</f>
        <v>0</v>
      </c>
      <c r="AA21" s="2">
        <f>+IFERROR(IF(AA$10&lt;=$E$2,HLOOKUP(AA$10,'FLUJO REAL'!$E$13:$XFD$50,'FLUJO COMPLETO'!$A21,FALSE)/HLOOKUP('FLUJO COMPLETO'!AA$10,'FLUJO REAL'!$E$9:$XFD$10,2,FALSE),HLOOKUP(AA$10,'FLUJO PROYECTADO'!$E$11:$XFD$46,'FLUJO COMPLETO'!$A21,FALSE)),"")</f>
        <v>0</v>
      </c>
      <c r="AB21" s="2">
        <f>+IFERROR(IF(AB$10&lt;=$E$2,HLOOKUP(AB$10,'FLUJO REAL'!$E$13:$XFD$50,'FLUJO COMPLETO'!$A21,FALSE)/HLOOKUP('FLUJO COMPLETO'!AB$10,'FLUJO REAL'!$E$9:$XFD$10,2,FALSE),HLOOKUP(AB$10,'FLUJO PROYECTADO'!$E$11:$XFD$46,'FLUJO COMPLETO'!$A21,FALSE)),"")</f>
        <v>0</v>
      </c>
      <c r="AC21" s="2">
        <f>+IFERROR(IF(AC$10&lt;=$E$2,HLOOKUP(AC$10,'FLUJO REAL'!$E$13:$XFD$50,'FLUJO COMPLETO'!$A21,FALSE)/HLOOKUP('FLUJO COMPLETO'!AC$10,'FLUJO REAL'!$E$9:$XFD$10,2,FALSE),HLOOKUP(AC$10,'FLUJO PROYECTADO'!$E$11:$XFD$46,'FLUJO COMPLETO'!$A21,FALSE)),"")</f>
        <v>0</v>
      </c>
      <c r="AD21" s="2">
        <f>+IFERROR(IF(AD$10&lt;=$E$2,HLOOKUP(AD$10,'FLUJO REAL'!$E$13:$XFD$50,'FLUJO COMPLETO'!$A21,FALSE)/HLOOKUP('FLUJO COMPLETO'!AD$10,'FLUJO REAL'!$E$9:$XFD$10,2,FALSE),HLOOKUP(AD$10,'FLUJO PROYECTADO'!$E$11:$XFD$46,'FLUJO COMPLETO'!$A21,FALSE)),"")</f>
        <v>0</v>
      </c>
      <c r="AE21" s="2">
        <f>+IFERROR(IF(AE$10&lt;=$E$2,HLOOKUP(AE$10,'FLUJO REAL'!$E$13:$XFD$50,'FLUJO COMPLETO'!$A21,FALSE)/HLOOKUP('FLUJO COMPLETO'!AE$10,'FLUJO REAL'!$E$9:$XFD$10,2,FALSE),HLOOKUP(AE$10,'FLUJO PROYECTADO'!$E$11:$XFD$46,'FLUJO COMPLETO'!$A21,FALSE)),"")</f>
        <v>0</v>
      </c>
      <c r="AF21" s="2">
        <f>+IFERROR(IF(AF$10&lt;=$E$2,HLOOKUP(AF$10,'FLUJO REAL'!$E$13:$XFD$50,'FLUJO COMPLETO'!$A21,FALSE)/HLOOKUP('FLUJO COMPLETO'!AF$10,'FLUJO REAL'!$E$9:$XFD$10,2,FALSE),HLOOKUP(AF$10,'FLUJO PROYECTADO'!$E$11:$XFD$46,'FLUJO COMPLETO'!$A21,FALSE)),"")</f>
        <v>0</v>
      </c>
      <c r="AG21" s="2">
        <f>+IFERROR(IF(AG$10&lt;=$E$2,HLOOKUP(AG$10,'FLUJO REAL'!$E$13:$XFD$50,'FLUJO COMPLETO'!$A21,FALSE)/HLOOKUP('FLUJO COMPLETO'!AG$10,'FLUJO REAL'!$E$9:$XFD$10,2,FALSE),HLOOKUP(AG$10,'FLUJO PROYECTADO'!$E$11:$XFD$46,'FLUJO COMPLETO'!$A21,FALSE)),"")</f>
        <v>0</v>
      </c>
      <c r="AH21" s="2">
        <f>+IFERROR(IF(AH$10&lt;=$E$2,HLOOKUP(AH$10,'FLUJO REAL'!$E$13:$XFD$50,'FLUJO COMPLETO'!$A21,FALSE)/HLOOKUP('FLUJO COMPLETO'!AH$10,'FLUJO REAL'!$E$9:$XFD$10,2,FALSE),HLOOKUP(AH$10,'FLUJO PROYECTADO'!$E$11:$XFD$46,'FLUJO COMPLETO'!$A21,FALSE)),"")</f>
        <v>0</v>
      </c>
      <c r="AI21" s="2">
        <f>+IFERROR(IF(AI$10&lt;=$E$2,HLOOKUP(AI$10,'FLUJO REAL'!$E$13:$XFD$50,'FLUJO COMPLETO'!$A21,FALSE)/HLOOKUP('FLUJO COMPLETO'!AI$10,'FLUJO REAL'!$E$9:$XFD$10,2,FALSE),HLOOKUP(AI$10,'FLUJO PROYECTADO'!$E$11:$XFD$46,'FLUJO COMPLETO'!$A21,FALSE)),"")</f>
        <v>0</v>
      </c>
      <c r="AJ21" s="2">
        <f>+IFERROR(IF(AJ$10&lt;=$E$2,HLOOKUP(AJ$10,'FLUJO REAL'!$E$13:$XFD$50,'FLUJO COMPLETO'!$A21,FALSE)/HLOOKUP('FLUJO COMPLETO'!AJ$10,'FLUJO REAL'!$E$9:$XFD$10,2,FALSE),HLOOKUP(AJ$10,'FLUJO PROYECTADO'!$E$11:$XFD$46,'FLUJO COMPLETO'!$A21,FALSE)),"")</f>
        <v>0</v>
      </c>
      <c r="AK21" s="2">
        <f>+IFERROR(IF(AK$10&lt;=$E$2,HLOOKUP(AK$10,'FLUJO REAL'!$E$13:$XFD$50,'FLUJO COMPLETO'!$A21,FALSE)/HLOOKUP('FLUJO COMPLETO'!AK$10,'FLUJO REAL'!$E$9:$XFD$10,2,FALSE),HLOOKUP(AK$10,'FLUJO PROYECTADO'!$E$11:$XFD$46,'FLUJO COMPLETO'!$A21,FALSE)),"")</f>
        <v>0</v>
      </c>
      <c r="AL21" s="2">
        <f>+IFERROR(IF(AL$10&lt;=$E$2,HLOOKUP(AL$10,'FLUJO REAL'!$E$13:$XFD$50,'FLUJO COMPLETO'!$A21,FALSE)/HLOOKUP('FLUJO COMPLETO'!AL$10,'FLUJO REAL'!$E$9:$XFD$10,2,FALSE),HLOOKUP(AL$10,'FLUJO PROYECTADO'!$E$11:$XFD$46,'FLUJO COMPLETO'!$A21,FALSE)),"")</f>
        <v>0</v>
      </c>
      <c r="AM21" s="2">
        <f>+IFERROR(IF(AM$10&lt;=$E$2,HLOOKUP(AM$10,'FLUJO REAL'!$E$13:$XFD$50,'FLUJO COMPLETO'!$A21,FALSE)/HLOOKUP('FLUJO COMPLETO'!AM$10,'FLUJO REAL'!$E$9:$XFD$10,2,FALSE),HLOOKUP(AM$10,'FLUJO PROYECTADO'!$E$11:$XFD$46,'FLUJO COMPLETO'!$A21,FALSE)),"")</f>
        <v>0</v>
      </c>
      <c r="AN21" s="2">
        <f>+IFERROR(IF(AN$10&lt;=$E$2,HLOOKUP(AN$10,'FLUJO REAL'!$E$13:$XFD$50,'FLUJO COMPLETO'!$A21,FALSE)/HLOOKUP('FLUJO COMPLETO'!AN$10,'FLUJO REAL'!$E$9:$XFD$10,2,FALSE),HLOOKUP(AN$10,'FLUJO PROYECTADO'!$E$11:$XFD$46,'FLUJO COMPLETO'!$A21,FALSE)),"")</f>
        <v>0</v>
      </c>
      <c r="AO21" s="2">
        <f>+IFERROR(IF(AO$10&lt;=$E$2,HLOOKUP(AO$10,'FLUJO REAL'!$E$13:$XFD$50,'FLUJO COMPLETO'!$A21,FALSE)/HLOOKUP('FLUJO COMPLETO'!AO$10,'FLUJO REAL'!$E$9:$XFD$10,2,FALSE),HLOOKUP(AO$10,'FLUJO PROYECTADO'!$E$11:$XFD$46,'FLUJO COMPLETO'!$A21,FALSE)),"")</f>
        <v>0</v>
      </c>
      <c r="AP21" s="2">
        <f>+IFERROR(IF(AP$10&lt;=$E$2,HLOOKUP(AP$10,'FLUJO REAL'!$E$13:$XFD$50,'FLUJO COMPLETO'!$A21,FALSE)/HLOOKUP('FLUJO COMPLETO'!AP$10,'FLUJO REAL'!$E$9:$XFD$10,2,FALSE),HLOOKUP(AP$10,'FLUJO PROYECTADO'!$E$11:$XFD$46,'FLUJO COMPLETO'!$A21,FALSE)),"")</f>
        <v>0</v>
      </c>
      <c r="AQ21" s="2">
        <f>+IFERROR(IF(AQ$10&lt;=$E$2,HLOOKUP(AQ$10,'FLUJO REAL'!$E$13:$XFD$50,'FLUJO COMPLETO'!$A21,FALSE)/HLOOKUP('FLUJO COMPLETO'!AQ$10,'FLUJO REAL'!$E$9:$XFD$10,2,FALSE),HLOOKUP(AQ$10,'FLUJO PROYECTADO'!$E$11:$XFD$46,'FLUJO COMPLETO'!$A21,FALSE)),"")</f>
        <v>0</v>
      </c>
      <c r="AR21" s="2">
        <f>+IFERROR(IF(AR$10&lt;=$E$2,HLOOKUP(AR$10,'FLUJO REAL'!$E$13:$XFD$50,'FLUJO COMPLETO'!$A21,FALSE)/HLOOKUP('FLUJO COMPLETO'!AR$10,'FLUJO REAL'!$E$9:$XFD$10,2,FALSE),HLOOKUP(AR$10,'FLUJO PROYECTADO'!$E$11:$XFD$46,'FLUJO COMPLETO'!$A21,FALSE)),"")</f>
        <v>0</v>
      </c>
      <c r="AS21" s="2">
        <f>+IFERROR(IF(AS$10&lt;=$E$2,HLOOKUP(AS$10,'FLUJO REAL'!$E$13:$XFD$50,'FLUJO COMPLETO'!$A21,FALSE)/HLOOKUP('FLUJO COMPLETO'!AS$10,'FLUJO REAL'!$E$9:$XFD$10,2,FALSE),HLOOKUP(AS$10,'FLUJO PROYECTADO'!$E$11:$XFD$46,'FLUJO COMPLETO'!$A21,FALSE)),"")</f>
        <v>0</v>
      </c>
      <c r="AT21" s="2">
        <f>+IFERROR(IF(AT$10&lt;=$E$2,HLOOKUP(AT$10,'FLUJO REAL'!$E$13:$XFD$50,'FLUJO COMPLETO'!$A21,FALSE)/HLOOKUP('FLUJO COMPLETO'!AT$10,'FLUJO REAL'!$E$9:$XFD$10,2,FALSE),HLOOKUP(AT$10,'FLUJO PROYECTADO'!$E$11:$XFD$46,'FLUJO COMPLETO'!$A21,FALSE)),"")</f>
        <v>0</v>
      </c>
      <c r="AU21" s="2">
        <f>+IFERROR(IF(AU$10&lt;=$E$2,HLOOKUP(AU$10,'FLUJO REAL'!$E$13:$XFD$50,'FLUJO COMPLETO'!$A21,FALSE)/HLOOKUP('FLUJO COMPLETO'!AU$10,'FLUJO REAL'!$E$9:$XFD$10,2,FALSE),HLOOKUP(AU$10,'FLUJO PROYECTADO'!$E$11:$XFD$46,'FLUJO COMPLETO'!$A21,FALSE)),"")</f>
        <v>0</v>
      </c>
      <c r="AV21" s="2">
        <f>+IFERROR(IF(AV$10&lt;=$E$2,HLOOKUP(AV$10,'FLUJO REAL'!$E$13:$XFD$50,'FLUJO COMPLETO'!$A21,FALSE)/HLOOKUP('FLUJO COMPLETO'!AV$10,'FLUJO REAL'!$E$9:$XFD$10,2,FALSE),HLOOKUP(AV$10,'FLUJO PROYECTADO'!$E$11:$XFD$46,'FLUJO COMPLETO'!$A21,FALSE)),"")</f>
        <v>0</v>
      </c>
      <c r="AW21" s="2">
        <f>+IFERROR(IF(AW$10&lt;=$E$2,HLOOKUP(AW$10,'FLUJO REAL'!$E$13:$XFD$50,'FLUJO COMPLETO'!$A21,FALSE)/HLOOKUP('FLUJO COMPLETO'!AW$10,'FLUJO REAL'!$E$9:$XFD$10,2,FALSE),HLOOKUP(AW$10,'FLUJO PROYECTADO'!$E$11:$XFD$46,'FLUJO COMPLETO'!$A21,FALSE)),"")</f>
        <v>0</v>
      </c>
      <c r="AX21" s="2">
        <f>+IFERROR(IF(AX$10&lt;=$E$2,HLOOKUP(AX$10,'FLUJO REAL'!$E$13:$XFD$50,'FLUJO COMPLETO'!$A21,FALSE)/HLOOKUP('FLUJO COMPLETO'!AX$10,'FLUJO REAL'!$E$9:$XFD$10,2,FALSE),HLOOKUP(AX$10,'FLUJO PROYECTADO'!$E$11:$XFD$46,'FLUJO COMPLETO'!$A21,FALSE)),"")</f>
        <v>0</v>
      </c>
      <c r="AY21" s="2">
        <f>+IFERROR(IF(AY$10&lt;=$E$2,HLOOKUP(AY$10,'FLUJO REAL'!$E$13:$XFD$50,'FLUJO COMPLETO'!$A21,FALSE)/HLOOKUP('FLUJO COMPLETO'!AY$10,'FLUJO REAL'!$E$9:$XFD$10,2,FALSE),HLOOKUP(AY$10,'FLUJO PROYECTADO'!$E$11:$XFD$46,'FLUJO COMPLETO'!$A21,FALSE)),"")</f>
        <v>0</v>
      </c>
      <c r="AZ21" s="2">
        <f>+IFERROR(IF(AZ$10&lt;=$E$2,HLOOKUP(AZ$10,'FLUJO REAL'!$E$13:$XFD$50,'FLUJO COMPLETO'!$A21,FALSE)/HLOOKUP('FLUJO COMPLETO'!AZ$10,'FLUJO REAL'!$E$9:$XFD$10,2,FALSE),HLOOKUP(AZ$10,'FLUJO PROYECTADO'!$E$11:$XFD$46,'FLUJO COMPLETO'!$A21,FALSE)),"")</f>
        <v>0</v>
      </c>
      <c r="BA21" s="2">
        <f>+IFERROR(IF(BA$10&lt;=$E$2,HLOOKUP(BA$10,'FLUJO REAL'!$E$13:$XFD$50,'FLUJO COMPLETO'!$A21,FALSE)/HLOOKUP('FLUJO COMPLETO'!BA$10,'FLUJO REAL'!$E$9:$XFD$10,2,FALSE),HLOOKUP(BA$10,'FLUJO PROYECTADO'!$E$11:$XFD$46,'FLUJO COMPLETO'!$A21,FALSE)),"")</f>
        <v>0</v>
      </c>
      <c r="BB21" s="2">
        <f>+IFERROR(IF(BB$10&lt;=$E$2,HLOOKUP(BB$10,'FLUJO REAL'!$E$13:$XFD$50,'FLUJO COMPLETO'!$A21,FALSE)/HLOOKUP('FLUJO COMPLETO'!BB$10,'FLUJO REAL'!$E$9:$XFD$10,2,FALSE),HLOOKUP(BB$10,'FLUJO PROYECTADO'!$E$11:$XFD$46,'FLUJO COMPLETO'!$A21,FALSE)),"")</f>
        <v>0</v>
      </c>
      <c r="BC21" s="2">
        <f>+IFERROR(IF(BC$10&lt;=$E$2,HLOOKUP(BC$10,'FLUJO REAL'!$E$13:$XFD$50,'FLUJO COMPLETO'!$A21,FALSE)/HLOOKUP('FLUJO COMPLETO'!BC$10,'FLUJO REAL'!$E$9:$XFD$10,2,FALSE),HLOOKUP(BC$10,'FLUJO PROYECTADO'!$E$11:$XFD$46,'FLUJO COMPLETO'!$A21,FALSE)),"")</f>
        <v>0</v>
      </c>
      <c r="BD21" s="2">
        <f>+IFERROR(IF(BD$10&lt;=$E$2,HLOOKUP(BD$10,'FLUJO REAL'!$E$13:$XFD$50,'FLUJO COMPLETO'!$A21,FALSE)/HLOOKUP('FLUJO COMPLETO'!BD$10,'FLUJO REAL'!$E$9:$XFD$10,2,FALSE),HLOOKUP(BD$10,'FLUJO PROYECTADO'!$E$11:$XFD$46,'FLUJO COMPLETO'!$A21,FALSE)),"")</f>
        <v>0</v>
      </c>
      <c r="BE21" s="2">
        <f>+IFERROR(IF(BE$10&lt;=$E$2,HLOOKUP(BE$10,'FLUJO REAL'!$E$13:$XFD$50,'FLUJO COMPLETO'!$A21,FALSE)/HLOOKUP('FLUJO COMPLETO'!BE$10,'FLUJO REAL'!$E$9:$XFD$10,2,FALSE),HLOOKUP(BE$10,'FLUJO PROYECTADO'!$E$11:$XFD$46,'FLUJO COMPLETO'!$A21,FALSE)),"")</f>
        <v>0</v>
      </c>
      <c r="BF21" s="2">
        <f>+IFERROR(IF(BF$10&lt;=$E$2,HLOOKUP(BF$10,'FLUJO REAL'!$E$13:$XFD$50,'FLUJO COMPLETO'!$A21,FALSE)/HLOOKUP('FLUJO COMPLETO'!BF$10,'FLUJO REAL'!$E$9:$XFD$10,2,FALSE),HLOOKUP(BF$10,'FLUJO PROYECTADO'!$E$11:$XFD$46,'FLUJO COMPLETO'!$A21,FALSE)),"")</f>
        <v>0</v>
      </c>
      <c r="BG21" s="2">
        <f>+IFERROR(IF(BG$10&lt;=$E$2,HLOOKUP(BG$10,'FLUJO REAL'!$E$13:$XFD$50,'FLUJO COMPLETO'!$A21,FALSE)/HLOOKUP('FLUJO COMPLETO'!BG$10,'FLUJO REAL'!$E$9:$XFD$10,2,FALSE),HLOOKUP(BG$10,'FLUJO PROYECTADO'!$E$11:$XFD$46,'FLUJO COMPLETO'!$A21,FALSE)),"")</f>
        <v>0</v>
      </c>
      <c r="BH21" s="2">
        <f>+IFERROR(IF(BH$10&lt;=$E$2,HLOOKUP(BH$10,'FLUJO REAL'!$E$13:$XFD$50,'FLUJO COMPLETO'!$A21,FALSE)/HLOOKUP('FLUJO COMPLETO'!BH$10,'FLUJO REAL'!$E$9:$XFD$10,2,FALSE),HLOOKUP(BH$10,'FLUJO PROYECTADO'!$E$11:$XFD$46,'FLUJO COMPLETO'!$A21,FALSE)),"")</f>
        <v>0</v>
      </c>
      <c r="BI21" s="2">
        <f>+IFERROR(IF(BI$10&lt;=$E$2,HLOOKUP(BI$10,'FLUJO REAL'!$E$13:$XFD$50,'FLUJO COMPLETO'!$A21,FALSE)/HLOOKUP('FLUJO COMPLETO'!BI$10,'FLUJO REAL'!$E$9:$XFD$10,2,FALSE),HLOOKUP(BI$10,'FLUJO PROYECTADO'!$E$11:$XFD$46,'FLUJO COMPLETO'!$A21,FALSE)),"")</f>
        <v>0</v>
      </c>
      <c r="BJ21" s="2">
        <f>+IFERROR(IF(BJ$10&lt;=$E$2,HLOOKUP(BJ$10,'FLUJO REAL'!$E$13:$XFD$50,'FLUJO COMPLETO'!$A21,FALSE)/HLOOKUP('FLUJO COMPLETO'!BJ$10,'FLUJO REAL'!$E$9:$XFD$10,2,FALSE),HLOOKUP(BJ$10,'FLUJO PROYECTADO'!$E$11:$XFD$46,'FLUJO COMPLETO'!$A21,FALSE)),"")</f>
        <v>0</v>
      </c>
      <c r="BK21" s="2">
        <f>+IFERROR(IF(BK$10&lt;=$E$2,HLOOKUP(BK$10,'FLUJO REAL'!$E$13:$XFD$50,'FLUJO COMPLETO'!$A21,FALSE)/HLOOKUP('FLUJO COMPLETO'!BK$10,'FLUJO REAL'!$E$9:$XFD$10,2,FALSE),HLOOKUP(BK$10,'FLUJO PROYECTADO'!$E$11:$XFD$46,'FLUJO COMPLETO'!$A21,FALSE)),"")</f>
        <v>0</v>
      </c>
      <c r="BL21" s="2">
        <f>+IFERROR(IF(BL$10&lt;=$E$2,HLOOKUP(BL$10,'FLUJO REAL'!$E$13:$XFD$50,'FLUJO COMPLETO'!$A21,FALSE)/HLOOKUP('FLUJO COMPLETO'!BL$10,'FLUJO REAL'!$E$9:$XFD$10,2,FALSE),HLOOKUP(BL$10,'FLUJO PROYECTADO'!$E$11:$XFD$46,'FLUJO COMPLETO'!$A21,FALSE)),"")</f>
        <v>0</v>
      </c>
      <c r="BM21" s="2">
        <f>+IFERROR(IF(BM$10&lt;=$E$2,HLOOKUP(BM$10,'FLUJO REAL'!$E$13:$XFD$50,'FLUJO COMPLETO'!$A21,FALSE)/HLOOKUP('FLUJO COMPLETO'!BM$10,'FLUJO REAL'!$E$9:$XFD$10,2,FALSE),HLOOKUP(BM$10,'FLUJO PROYECTADO'!$E$11:$XFD$46,'FLUJO COMPLETO'!$A21,FALSE)),"")</f>
        <v>0</v>
      </c>
    </row>
    <row r="22" spans="1:65" ht="15.75" x14ac:dyDescent="0.25">
      <c r="A22">
        <v>13</v>
      </c>
      <c r="B22" s="153"/>
      <c r="C22" s="9" t="s">
        <v>10</v>
      </c>
      <c r="D22" s="3"/>
      <c r="E22" s="26">
        <f t="shared" si="6"/>
        <v>0</v>
      </c>
      <c r="F22" s="2" t="str">
        <f>+IFERROR(IF(F$10&lt;=$E$2,HLOOKUP(F$10,'FLUJO REAL'!$E$13:$XFD$50,'FLUJO COMPLETO'!$A22,FALSE)/HLOOKUP('FLUJO COMPLETO'!F$10,'FLUJO REAL'!$E$9:$XFD$10,2,FALSE),HLOOKUP(F$10,'FLUJO PROYECTADO'!$E$11:$XFD$46,'FLUJO COMPLETO'!$A22,FALSE)),"")</f>
        <v/>
      </c>
      <c r="G22" s="2">
        <f>+IFERROR(IF(G$10&lt;=$E$2,HLOOKUP(G$10,'FLUJO REAL'!$E$13:$XFD$50,'FLUJO COMPLETO'!$A22,FALSE)/HLOOKUP('FLUJO COMPLETO'!G$10,'FLUJO REAL'!$E$9:$XFD$10,2,FALSE),HLOOKUP(G$10,'FLUJO PROYECTADO'!$E$11:$XFD$46,'FLUJO COMPLETO'!$A22,FALSE)),"")</f>
        <v>0</v>
      </c>
      <c r="H22" s="2">
        <f>+IFERROR(IF(H$10&lt;=$E$2,HLOOKUP(H$10,'FLUJO REAL'!$E$13:$XFD$50,'FLUJO COMPLETO'!$A22,FALSE)/HLOOKUP('FLUJO COMPLETO'!H$10,'FLUJO REAL'!$E$9:$XFD$10,2,FALSE),HLOOKUP(H$10,'FLUJO PROYECTADO'!$E$11:$XFD$46,'FLUJO COMPLETO'!$A22,FALSE)),"")</f>
        <v>0</v>
      </c>
      <c r="I22" s="2">
        <f>+IFERROR(IF(I$10&lt;=$E$2,HLOOKUP(I$10,'FLUJO REAL'!$E$13:$XFD$50,'FLUJO COMPLETO'!$A22,FALSE)/HLOOKUP('FLUJO COMPLETO'!I$10,'FLUJO REAL'!$E$9:$XFD$10,2,FALSE),HLOOKUP(I$10,'FLUJO PROYECTADO'!$E$11:$XFD$46,'FLUJO COMPLETO'!$A22,FALSE)),"")</f>
        <v>0</v>
      </c>
      <c r="J22" s="2">
        <f>+IFERROR(IF(J$10&lt;=$E$2,HLOOKUP(J$10,'FLUJO REAL'!$E$13:$XFD$50,'FLUJO COMPLETO'!$A22,FALSE)/HLOOKUP('FLUJO COMPLETO'!J$10,'FLUJO REAL'!$E$9:$XFD$10,2,FALSE),HLOOKUP(J$10,'FLUJO PROYECTADO'!$E$11:$XFD$46,'FLUJO COMPLETO'!$A22,FALSE)),"")</f>
        <v>0</v>
      </c>
      <c r="K22" s="2">
        <f>+IFERROR(IF(K$10&lt;=$E$2,HLOOKUP(K$10,'FLUJO REAL'!$E$13:$XFD$50,'FLUJO COMPLETO'!$A22,FALSE)/HLOOKUP('FLUJO COMPLETO'!K$10,'FLUJO REAL'!$E$9:$XFD$10,2,FALSE),HLOOKUP(K$10,'FLUJO PROYECTADO'!$E$11:$XFD$46,'FLUJO COMPLETO'!$A22,FALSE)),"")</f>
        <v>0</v>
      </c>
      <c r="L22" s="2">
        <f>+IFERROR(IF(L$10&lt;=$E$2,HLOOKUP(L$10,'FLUJO REAL'!$E$13:$XFD$50,'FLUJO COMPLETO'!$A22,FALSE)/HLOOKUP('FLUJO COMPLETO'!L$10,'FLUJO REAL'!$E$9:$XFD$10,2,FALSE),HLOOKUP(L$10,'FLUJO PROYECTADO'!$E$11:$XFD$46,'FLUJO COMPLETO'!$A22,FALSE)),"")</f>
        <v>0</v>
      </c>
      <c r="M22" s="2">
        <f>+IFERROR(IF(M$10&lt;=$E$2,HLOOKUP(M$10,'FLUJO REAL'!$E$13:$XFD$50,'FLUJO COMPLETO'!$A22,FALSE)/HLOOKUP('FLUJO COMPLETO'!M$10,'FLUJO REAL'!$E$9:$XFD$10,2,FALSE),HLOOKUP(M$10,'FLUJO PROYECTADO'!$E$11:$XFD$46,'FLUJO COMPLETO'!$A22,FALSE)),"")</f>
        <v>0</v>
      </c>
      <c r="N22" s="2">
        <f>+IFERROR(IF(N$10&lt;=$E$2,HLOOKUP(N$10,'FLUJO REAL'!$E$13:$XFD$50,'FLUJO COMPLETO'!$A22,FALSE)/HLOOKUP('FLUJO COMPLETO'!N$10,'FLUJO REAL'!$E$9:$XFD$10,2,FALSE),HLOOKUP(N$10,'FLUJO PROYECTADO'!$E$11:$XFD$46,'FLUJO COMPLETO'!$A22,FALSE)),"")</f>
        <v>0</v>
      </c>
      <c r="O22" s="2">
        <f>+IFERROR(IF(O$10&lt;=$E$2,HLOOKUP(O$10,'FLUJO REAL'!$E$13:$XFD$50,'FLUJO COMPLETO'!$A22,FALSE)/HLOOKUP('FLUJO COMPLETO'!O$10,'FLUJO REAL'!$E$9:$XFD$10,2,FALSE),HLOOKUP(O$10,'FLUJO PROYECTADO'!$E$11:$XFD$46,'FLUJO COMPLETO'!$A22,FALSE)),"")</f>
        <v>0</v>
      </c>
      <c r="P22" s="2">
        <f>+IFERROR(IF(P$10&lt;=$E$2,HLOOKUP(P$10,'FLUJO REAL'!$E$13:$XFD$50,'FLUJO COMPLETO'!$A22,FALSE)/HLOOKUP('FLUJO COMPLETO'!P$10,'FLUJO REAL'!$E$9:$XFD$10,2,FALSE),HLOOKUP(P$10,'FLUJO PROYECTADO'!$E$11:$XFD$46,'FLUJO COMPLETO'!$A22,FALSE)),"")</f>
        <v>0</v>
      </c>
      <c r="Q22" s="2">
        <f>+IFERROR(IF(Q$10&lt;=$E$2,HLOOKUP(Q$10,'FLUJO REAL'!$E$13:$XFD$50,'FLUJO COMPLETO'!$A22,FALSE)/HLOOKUP('FLUJO COMPLETO'!Q$10,'FLUJO REAL'!$E$9:$XFD$10,2,FALSE),HLOOKUP(Q$10,'FLUJO PROYECTADO'!$E$11:$XFD$46,'FLUJO COMPLETO'!$A22,FALSE)),"")</f>
        <v>0</v>
      </c>
      <c r="R22" s="2">
        <f>+IFERROR(IF(R$10&lt;=$E$2,HLOOKUP(R$10,'FLUJO REAL'!$E$13:$XFD$50,'FLUJO COMPLETO'!$A22,FALSE)/HLOOKUP('FLUJO COMPLETO'!R$10,'FLUJO REAL'!$E$9:$XFD$10,2,FALSE),HLOOKUP(R$10,'FLUJO PROYECTADO'!$E$11:$XFD$46,'FLUJO COMPLETO'!$A22,FALSE)),"")</f>
        <v>0</v>
      </c>
      <c r="S22" s="2">
        <f>+IFERROR(IF(S$10&lt;=$E$2,HLOOKUP(S$10,'FLUJO REAL'!$E$13:$XFD$50,'FLUJO COMPLETO'!$A22,FALSE)/HLOOKUP('FLUJO COMPLETO'!S$10,'FLUJO REAL'!$E$9:$XFD$10,2,FALSE),HLOOKUP(S$10,'FLUJO PROYECTADO'!$E$11:$XFD$46,'FLUJO COMPLETO'!$A22,FALSE)),"")</f>
        <v>0</v>
      </c>
      <c r="T22" s="2">
        <f>+IFERROR(IF(T$10&lt;=$E$2,HLOOKUP(T$10,'FLUJO REAL'!$E$13:$XFD$50,'FLUJO COMPLETO'!$A22,FALSE)/HLOOKUP('FLUJO COMPLETO'!T$10,'FLUJO REAL'!$E$9:$XFD$10,2,FALSE),HLOOKUP(T$10,'FLUJO PROYECTADO'!$E$11:$XFD$46,'FLUJO COMPLETO'!$A22,FALSE)),"")</f>
        <v>0</v>
      </c>
      <c r="U22" s="2">
        <f>+IFERROR(IF(U$10&lt;=$E$2,HLOOKUP(U$10,'FLUJO REAL'!$E$13:$XFD$50,'FLUJO COMPLETO'!$A22,FALSE)/HLOOKUP('FLUJO COMPLETO'!U$10,'FLUJO REAL'!$E$9:$XFD$10,2,FALSE),HLOOKUP(U$10,'FLUJO PROYECTADO'!$E$11:$XFD$46,'FLUJO COMPLETO'!$A22,FALSE)),"")</f>
        <v>0</v>
      </c>
      <c r="V22" s="2">
        <f>+IFERROR(IF(V$10&lt;=$E$2,HLOOKUP(V$10,'FLUJO REAL'!$E$13:$XFD$50,'FLUJO COMPLETO'!$A22,FALSE)/HLOOKUP('FLUJO COMPLETO'!V$10,'FLUJO REAL'!$E$9:$XFD$10,2,FALSE),HLOOKUP(V$10,'FLUJO PROYECTADO'!$E$11:$XFD$46,'FLUJO COMPLETO'!$A22,FALSE)),"")</f>
        <v>0</v>
      </c>
      <c r="W22" s="2">
        <f>+IFERROR(IF(W$10&lt;=$E$2,HLOOKUP(W$10,'FLUJO REAL'!$E$13:$XFD$50,'FLUJO COMPLETO'!$A22,FALSE)/HLOOKUP('FLUJO COMPLETO'!W$10,'FLUJO REAL'!$E$9:$XFD$10,2,FALSE),HLOOKUP(W$10,'FLUJO PROYECTADO'!$E$11:$XFD$46,'FLUJO COMPLETO'!$A22,FALSE)),"")</f>
        <v>0</v>
      </c>
      <c r="X22" s="2">
        <f>+IFERROR(IF(X$10&lt;=$E$2,HLOOKUP(X$10,'FLUJO REAL'!$E$13:$XFD$50,'FLUJO COMPLETO'!$A22,FALSE)/HLOOKUP('FLUJO COMPLETO'!X$10,'FLUJO REAL'!$E$9:$XFD$10,2,FALSE),HLOOKUP(X$10,'FLUJO PROYECTADO'!$E$11:$XFD$46,'FLUJO COMPLETO'!$A22,FALSE)),"")</f>
        <v>0</v>
      </c>
      <c r="Y22" s="2">
        <f>+IFERROR(IF(Y$10&lt;=$E$2,HLOOKUP(Y$10,'FLUJO REAL'!$E$13:$XFD$50,'FLUJO COMPLETO'!$A22,FALSE)/HLOOKUP('FLUJO COMPLETO'!Y$10,'FLUJO REAL'!$E$9:$XFD$10,2,FALSE),HLOOKUP(Y$10,'FLUJO PROYECTADO'!$E$11:$XFD$46,'FLUJO COMPLETO'!$A22,FALSE)),"")</f>
        <v>0</v>
      </c>
      <c r="Z22" s="2">
        <f>+IFERROR(IF(Z$10&lt;=$E$2,HLOOKUP(Z$10,'FLUJO REAL'!$E$13:$XFD$50,'FLUJO COMPLETO'!$A22,FALSE)/HLOOKUP('FLUJO COMPLETO'!Z$10,'FLUJO REAL'!$E$9:$XFD$10,2,FALSE),HLOOKUP(Z$10,'FLUJO PROYECTADO'!$E$11:$XFD$46,'FLUJO COMPLETO'!$A22,FALSE)),"")</f>
        <v>0</v>
      </c>
      <c r="AA22" s="2">
        <f>+IFERROR(IF(AA$10&lt;=$E$2,HLOOKUP(AA$10,'FLUJO REAL'!$E$13:$XFD$50,'FLUJO COMPLETO'!$A22,FALSE)/HLOOKUP('FLUJO COMPLETO'!AA$10,'FLUJO REAL'!$E$9:$XFD$10,2,FALSE),HLOOKUP(AA$10,'FLUJO PROYECTADO'!$E$11:$XFD$46,'FLUJO COMPLETO'!$A22,FALSE)),"")</f>
        <v>0</v>
      </c>
      <c r="AB22" s="2">
        <f>+IFERROR(IF(AB$10&lt;=$E$2,HLOOKUP(AB$10,'FLUJO REAL'!$E$13:$XFD$50,'FLUJO COMPLETO'!$A22,FALSE)/HLOOKUP('FLUJO COMPLETO'!AB$10,'FLUJO REAL'!$E$9:$XFD$10,2,FALSE),HLOOKUP(AB$10,'FLUJO PROYECTADO'!$E$11:$XFD$46,'FLUJO COMPLETO'!$A22,FALSE)),"")</f>
        <v>0</v>
      </c>
      <c r="AC22" s="2">
        <f>+IFERROR(IF(AC$10&lt;=$E$2,HLOOKUP(AC$10,'FLUJO REAL'!$E$13:$XFD$50,'FLUJO COMPLETO'!$A22,FALSE)/HLOOKUP('FLUJO COMPLETO'!AC$10,'FLUJO REAL'!$E$9:$XFD$10,2,FALSE),HLOOKUP(AC$10,'FLUJO PROYECTADO'!$E$11:$XFD$46,'FLUJO COMPLETO'!$A22,FALSE)),"")</f>
        <v>0</v>
      </c>
      <c r="AD22" s="2">
        <f>+IFERROR(IF(AD$10&lt;=$E$2,HLOOKUP(AD$10,'FLUJO REAL'!$E$13:$XFD$50,'FLUJO COMPLETO'!$A22,FALSE)/HLOOKUP('FLUJO COMPLETO'!AD$10,'FLUJO REAL'!$E$9:$XFD$10,2,FALSE),HLOOKUP(AD$10,'FLUJO PROYECTADO'!$E$11:$XFD$46,'FLUJO COMPLETO'!$A22,FALSE)),"")</f>
        <v>0</v>
      </c>
      <c r="AE22" s="2">
        <f>+IFERROR(IF(AE$10&lt;=$E$2,HLOOKUP(AE$10,'FLUJO REAL'!$E$13:$XFD$50,'FLUJO COMPLETO'!$A22,FALSE)/HLOOKUP('FLUJO COMPLETO'!AE$10,'FLUJO REAL'!$E$9:$XFD$10,2,FALSE),HLOOKUP(AE$10,'FLUJO PROYECTADO'!$E$11:$XFD$46,'FLUJO COMPLETO'!$A22,FALSE)),"")</f>
        <v>0</v>
      </c>
      <c r="AF22" s="2">
        <f>+IFERROR(IF(AF$10&lt;=$E$2,HLOOKUP(AF$10,'FLUJO REAL'!$E$13:$XFD$50,'FLUJO COMPLETO'!$A22,FALSE)/HLOOKUP('FLUJO COMPLETO'!AF$10,'FLUJO REAL'!$E$9:$XFD$10,2,FALSE),HLOOKUP(AF$10,'FLUJO PROYECTADO'!$E$11:$XFD$46,'FLUJO COMPLETO'!$A22,FALSE)),"")</f>
        <v>0</v>
      </c>
      <c r="AG22" s="2">
        <f>+IFERROR(IF(AG$10&lt;=$E$2,HLOOKUP(AG$10,'FLUJO REAL'!$E$13:$XFD$50,'FLUJO COMPLETO'!$A22,FALSE)/HLOOKUP('FLUJO COMPLETO'!AG$10,'FLUJO REAL'!$E$9:$XFD$10,2,FALSE),HLOOKUP(AG$10,'FLUJO PROYECTADO'!$E$11:$XFD$46,'FLUJO COMPLETO'!$A22,FALSE)),"")</f>
        <v>0</v>
      </c>
      <c r="AH22" s="2">
        <f>+IFERROR(IF(AH$10&lt;=$E$2,HLOOKUP(AH$10,'FLUJO REAL'!$E$13:$XFD$50,'FLUJO COMPLETO'!$A22,FALSE)/HLOOKUP('FLUJO COMPLETO'!AH$10,'FLUJO REAL'!$E$9:$XFD$10,2,FALSE),HLOOKUP(AH$10,'FLUJO PROYECTADO'!$E$11:$XFD$46,'FLUJO COMPLETO'!$A22,FALSE)),"")</f>
        <v>0</v>
      </c>
      <c r="AI22" s="2">
        <f>+IFERROR(IF(AI$10&lt;=$E$2,HLOOKUP(AI$10,'FLUJO REAL'!$E$13:$XFD$50,'FLUJO COMPLETO'!$A22,FALSE)/HLOOKUP('FLUJO COMPLETO'!AI$10,'FLUJO REAL'!$E$9:$XFD$10,2,FALSE),HLOOKUP(AI$10,'FLUJO PROYECTADO'!$E$11:$XFD$46,'FLUJO COMPLETO'!$A22,FALSE)),"")</f>
        <v>0</v>
      </c>
      <c r="AJ22" s="2">
        <f>+IFERROR(IF(AJ$10&lt;=$E$2,HLOOKUP(AJ$10,'FLUJO REAL'!$E$13:$XFD$50,'FLUJO COMPLETO'!$A22,FALSE)/HLOOKUP('FLUJO COMPLETO'!AJ$10,'FLUJO REAL'!$E$9:$XFD$10,2,FALSE),HLOOKUP(AJ$10,'FLUJO PROYECTADO'!$E$11:$XFD$46,'FLUJO COMPLETO'!$A22,FALSE)),"")</f>
        <v>0</v>
      </c>
      <c r="AK22" s="2">
        <f>+IFERROR(IF(AK$10&lt;=$E$2,HLOOKUP(AK$10,'FLUJO REAL'!$E$13:$XFD$50,'FLUJO COMPLETO'!$A22,FALSE)/HLOOKUP('FLUJO COMPLETO'!AK$10,'FLUJO REAL'!$E$9:$XFD$10,2,FALSE),HLOOKUP(AK$10,'FLUJO PROYECTADO'!$E$11:$XFD$46,'FLUJO COMPLETO'!$A22,FALSE)),"")</f>
        <v>0</v>
      </c>
      <c r="AL22" s="2">
        <f>+IFERROR(IF(AL$10&lt;=$E$2,HLOOKUP(AL$10,'FLUJO REAL'!$E$13:$XFD$50,'FLUJO COMPLETO'!$A22,FALSE)/HLOOKUP('FLUJO COMPLETO'!AL$10,'FLUJO REAL'!$E$9:$XFD$10,2,FALSE),HLOOKUP(AL$10,'FLUJO PROYECTADO'!$E$11:$XFD$46,'FLUJO COMPLETO'!$A22,FALSE)),"")</f>
        <v>0</v>
      </c>
      <c r="AM22" s="2">
        <f>+IFERROR(IF(AM$10&lt;=$E$2,HLOOKUP(AM$10,'FLUJO REAL'!$E$13:$XFD$50,'FLUJO COMPLETO'!$A22,FALSE)/HLOOKUP('FLUJO COMPLETO'!AM$10,'FLUJO REAL'!$E$9:$XFD$10,2,FALSE),HLOOKUP(AM$10,'FLUJO PROYECTADO'!$E$11:$XFD$46,'FLUJO COMPLETO'!$A22,FALSE)),"")</f>
        <v>0</v>
      </c>
      <c r="AN22" s="2">
        <f>+IFERROR(IF(AN$10&lt;=$E$2,HLOOKUP(AN$10,'FLUJO REAL'!$E$13:$XFD$50,'FLUJO COMPLETO'!$A22,FALSE)/HLOOKUP('FLUJO COMPLETO'!AN$10,'FLUJO REAL'!$E$9:$XFD$10,2,FALSE),HLOOKUP(AN$10,'FLUJO PROYECTADO'!$E$11:$XFD$46,'FLUJO COMPLETO'!$A22,FALSE)),"")</f>
        <v>0</v>
      </c>
      <c r="AO22" s="2">
        <f>+IFERROR(IF(AO$10&lt;=$E$2,HLOOKUP(AO$10,'FLUJO REAL'!$E$13:$XFD$50,'FLUJO COMPLETO'!$A22,FALSE)/HLOOKUP('FLUJO COMPLETO'!AO$10,'FLUJO REAL'!$E$9:$XFD$10,2,FALSE),HLOOKUP(AO$10,'FLUJO PROYECTADO'!$E$11:$XFD$46,'FLUJO COMPLETO'!$A22,FALSE)),"")</f>
        <v>0</v>
      </c>
      <c r="AP22" s="2">
        <f>+IFERROR(IF(AP$10&lt;=$E$2,HLOOKUP(AP$10,'FLUJO REAL'!$E$13:$XFD$50,'FLUJO COMPLETO'!$A22,FALSE)/HLOOKUP('FLUJO COMPLETO'!AP$10,'FLUJO REAL'!$E$9:$XFD$10,2,FALSE),HLOOKUP(AP$10,'FLUJO PROYECTADO'!$E$11:$XFD$46,'FLUJO COMPLETO'!$A22,FALSE)),"")</f>
        <v>0</v>
      </c>
      <c r="AQ22" s="2">
        <f>+IFERROR(IF(AQ$10&lt;=$E$2,HLOOKUP(AQ$10,'FLUJO REAL'!$E$13:$XFD$50,'FLUJO COMPLETO'!$A22,FALSE)/HLOOKUP('FLUJO COMPLETO'!AQ$10,'FLUJO REAL'!$E$9:$XFD$10,2,FALSE),HLOOKUP(AQ$10,'FLUJO PROYECTADO'!$E$11:$XFD$46,'FLUJO COMPLETO'!$A22,FALSE)),"")</f>
        <v>0</v>
      </c>
      <c r="AR22" s="2">
        <f>+IFERROR(IF(AR$10&lt;=$E$2,HLOOKUP(AR$10,'FLUJO REAL'!$E$13:$XFD$50,'FLUJO COMPLETO'!$A22,FALSE)/HLOOKUP('FLUJO COMPLETO'!AR$10,'FLUJO REAL'!$E$9:$XFD$10,2,FALSE),HLOOKUP(AR$10,'FLUJO PROYECTADO'!$E$11:$XFD$46,'FLUJO COMPLETO'!$A22,FALSE)),"")</f>
        <v>0</v>
      </c>
      <c r="AS22" s="2">
        <f>+IFERROR(IF(AS$10&lt;=$E$2,HLOOKUP(AS$10,'FLUJO REAL'!$E$13:$XFD$50,'FLUJO COMPLETO'!$A22,FALSE)/HLOOKUP('FLUJO COMPLETO'!AS$10,'FLUJO REAL'!$E$9:$XFD$10,2,FALSE),HLOOKUP(AS$10,'FLUJO PROYECTADO'!$E$11:$XFD$46,'FLUJO COMPLETO'!$A22,FALSE)),"")</f>
        <v>0</v>
      </c>
      <c r="AT22" s="2">
        <f>+IFERROR(IF(AT$10&lt;=$E$2,HLOOKUP(AT$10,'FLUJO REAL'!$E$13:$XFD$50,'FLUJO COMPLETO'!$A22,FALSE)/HLOOKUP('FLUJO COMPLETO'!AT$10,'FLUJO REAL'!$E$9:$XFD$10,2,FALSE),HLOOKUP(AT$10,'FLUJO PROYECTADO'!$E$11:$XFD$46,'FLUJO COMPLETO'!$A22,FALSE)),"")</f>
        <v>0</v>
      </c>
      <c r="AU22" s="2">
        <f>+IFERROR(IF(AU$10&lt;=$E$2,HLOOKUP(AU$10,'FLUJO REAL'!$E$13:$XFD$50,'FLUJO COMPLETO'!$A22,FALSE)/HLOOKUP('FLUJO COMPLETO'!AU$10,'FLUJO REAL'!$E$9:$XFD$10,2,FALSE),HLOOKUP(AU$10,'FLUJO PROYECTADO'!$E$11:$XFD$46,'FLUJO COMPLETO'!$A22,FALSE)),"")</f>
        <v>0</v>
      </c>
      <c r="AV22" s="2">
        <f>+IFERROR(IF(AV$10&lt;=$E$2,HLOOKUP(AV$10,'FLUJO REAL'!$E$13:$XFD$50,'FLUJO COMPLETO'!$A22,FALSE)/HLOOKUP('FLUJO COMPLETO'!AV$10,'FLUJO REAL'!$E$9:$XFD$10,2,FALSE),HLOOKUP(AV$10,'FLUJO PROYECTADO'!$E$11:$XFD$46,'FLUJO COMPLETO'!$A22,FALSE)),"")</f>
        <v>0</v>
      </c>
      <c r="AW22" s="2">
        <f>+IFERROR(IF(AW$10&lt;=$E$2,HLOOKUP(AW$10,'FLUJO REAL'!$E$13:$XFD$50,'FLUJO COMPLETO'!$A22,FALSE)/HLOOKUP('FLUJO COMPLETO'!AW$10,'FLUJO REAL'!$E$9:$XFD$10,2,FALSE),HLOOKUP(AW$10,'FLUJO PROYECTADO'!$E$11:$XFD$46,'FLUJO COMPLETO'!$A22,FALSE)),"")</f>
        <v>0</v>
      </c>
      <c r="AX22" s="2">
        <f>+IFERROR(IF(AX$10&lt;=$E$2,HLOOKUP(AX$10,'FLUJO REAL'!$E$13:$XFD$50,'FLUJO COMPLETO'!$A22,FALSE)/HLOOKUP('FLUJO COMPLETO'!AX$10,'FLUJO REAL'!$E$9:$XFD$10,2,FALSE),HLOOKUP(AX$10,'FLUJO PROYECTADO'!$E$11:$XFD$46,'FLUJO COMPLETO'!$A22,FALSE)),"")</f>
        <v>0</v>
      </c>
      <c r="AY22" s="2">
        <f>+IFERROR(IF(AY$10&lt;=$E$2,HLOOKUP(AY$10,'FLUJO REAL'!$E$13:$XFD$50,'FLUJO COMPLETO'!$A22,FALSE)/HLOOKUP('FLUJO COMPLETO'!AY$10,'FLUJO REAL'!$E$9:$XFD$10,2,FALSE),HLOOKUP(AY$10,'FLUJO PROYECTADO'!$E$11:$XFD$46,'FLUJO COMPLETO'!$A22,FALSE)),"")</f>
        <v>0</v>
      </c>
      <c r="AZ22" s="2">
        <f>+IFERROR(IF(AZ$10&lt;=$E$2,HLOOKUP(AZ$10,'FLUJO REAL'!$E$13:$XFD$50,'FLUJO COMPLETO'!$A22,FALSE)/HLOOKUP('FLUJO COMPLETO'!AZ$10,'FLUJO REAL'!$E$9:$XFD$10,2,FALSE),HLOOKUP(AZ$10,'FLUJO PROYECTADO'!$E$11:$XFD$46,'FLUJO COMPLETO'!$A22,FALSE)),"")</f>
        <v>0</v>
      </c>
      <c r="BA22" s="2">
        <f>+IFERROR(IF(BA$10&lt;=$E$2,HLOOKUP(BA$10,'FLUJO REAL'!$E$13:$XFD$50,'FLUJO COMPLETO'!$A22,FALSE)/HLOOKUP('FLUJO COMPLETO'!BA$10,'FLUJO REAL'!$E$9:$XFD$10,2,FALSE),HLOOKUP(BA$10,'FLUJO PROYECTADO'!$E$11:$XFD$46,'FLUJO COMPLETO'!$A22,FALSE)),"")</f>
        <v>0</v>
      </c>
      <c r="BB22" s="2">
        <f>+IFERROR(IF(BB$10&lt;=$E$2,HLOOKUP(BB$10,'FLUJO REAL'!$E$13:$XFD$50,'FLUJO COMPLETO'!$A22,FALSE)/HLOOKUP('FLUJO COMPLETO'!BB$10,'FLUJO REAL'!$E$9:$XFD$10,2,FALSE),HLOOKUP(BB$10,'FLUJO PROYECTADO'!$E$11:$XFD$46,'FLUJO COMPLETO'!$A22,FALSE)),"")</f>
        <v>0</v>
      </c>
      <c r="BC22" s="2">
        <f>+IFERROR(IF(BC$10&lt;=$E$2,HLOOKUP(BC$10,'FLUJO REAL'!$E$13:$XFD$50,'FLUJO COMPLETO'!$A22,FALSE)/HLOOKUP('FLUJO COMPLETO'!BC$10,'FLUJO REAL'!$E$9:$XFD$10,2,FALSE),HLOOKUP(BC$10,'FLUJO PROYECTADO'!$E$11:$XFD$46,'FLUJO COMPLETO'!$A22,FALSE)),"")</f>
        <v>0</v>
      </c>
      <c r="BD22" s="2">
        <f>+IFERROR(IF(BD$10&lt;=$E$2,HLOOKUP(BD$10,'FLUJO REAL'!$E$13:$XFD$50,'FLUJO COMPLETO'!$A22,FALSE)/HLOOKUP('FLUJO COMPLETO'!BD$10,'FLUJO REAL'!$E$9:$XFD$10,2,FALSE),HLOOKUP(BD$10,'FLUJO PROYECTADO'!$E$11:$XFD$46,'FLUJO COMPLETO'!$A22,FALSE)),"")</f>
        <v>0</v>
      </c>
      <c r="BE22" s="2">
        <f>+IFERROR(IF(BE$10&lt;=$E$2,HLOOKUP(BE$10,'FLUJO REAL'!$E$13:$XFD$50,'FLUJO COMPLETO'!$A22,FALSE)/HLOOKUP('FLUJO COMPLETO'!BE$10,'FLUJO REAL'!$E$9:$XFD$10,2,FALSE),HLOOKUP(BE$10,'FLUJO PROYECTADO'!$E$11:$XFD$46,'FLUJO COMPLETO'!$A22,FALSE)),"")</f>
        <v>0</v>
      </c>
      <c r="BF22" s="2">
        <f>+IFERROR(IF(BF$10&lt;=$E$2,HLOOKUP(BF$10,'FLUJO REAL'!$E$13:$XFD$50,'FLUJO COMPLETO'!$A22,FALSE)/HLOOKUP('FLUJO COMPLETO'!BF$10,'FLUJO REAL'!$E$9:$XFD$10,2,FALSE),HLOOKUP(BF$10,'FLUJO PROYECTADO'!$E$11:$XFD$46,'FLUJO COMPLETO'!$A22,FALSE)),"")</f>
        <v>0</v>
      </c>
      <c r="BG22" s="2">
        <f>+IFERROR(IF(BG$10&lt;=$E$2,HLOOKUP(BG$10,'FLUJO REAL'!$E$13:$XFD$50,'FLUJO COMPLETO'!$A22,FALSE)/HLOOKUP('FLUJO COMPLETO'!BG$10,'FLUJO REAL'!$E$9:$XFD$10,2,FALSE),HLOOKUP(BG$10,'FLUJO PROYECTADO'!$E$11:$XFD$46,'FLUJO COMPLETO'!$A22,FALSE)),"")</f>
        <v>0</v>
      </c>
      <c r="BH22" s="2">
        <f>+IFERROR(IF(BH$10&lt;=$E$2,HLOOKUP(BH$10,'FLUJO REAL'!$E$13:$XFD$50,'FLUJO COMPLETO'!$A22,FALSE)/HLOOKUP('FLUJO COMPLETO'!BH$10,'FLUJO REAL'!$E$9:$XFD$10,2,FALSE),HLOOKUP(BH$10,'FLUJO PROYECTADO'!$E$11:$XFD$46,'FLUJO COMPLETO'!$A22,FALSE)),"")</f>
        <v>0</v>
      </c>
      <c r="BI22" s="2">
        <f>+IFERROR(IF(BI$10&lt;=$E$2,HLOOKUP(BI$10,'FLUJO REAL'!$E$13:$XFD$50,'FLUJO COMPLETO'!$A22,FALSE)/HLOOKUP('FLUJO COMPLETO'!BI$10,'FLUJO REAL'!$E$9:$XFD$10,2,FALSE),HLOOKUP(BI$10,'FLUJO PROYECTADO'!$E$11:$XFD$46,'FLUJO COMPLETO'!$A22,FALSE)),"")</f>
        <v>0</v>
      </c>
      <c r="BJ22" s="2">
        <f>+IFERROR(IF(BJ$10&lt;=$E$2,HLOOKUP(BJ$10,'FLUJO REAL'!$E$13:$XFD$50,'FLUJO COMPLETO'!$A22,FALSE)/HLOOKUP('FLUJO COMPLETO'!BJ$10,'FLUJO REAL'!$E$9:$XFD$10,2,FALSE),HLOOKUP(BJ$10,'FLUJO PROYECTADO'!$E$11:$XFD$46,'FLUJO COMPLETO'!$A22,FALSE)),"")</f>
        <v>0</v>
      </c>
      <c r="BK22" s="2">
        <f>+IFERROR(IF(BK$10&lt;=$E$2,HLOOKUP(BK$10,'FLUJO REAL'!$E$13:$XFD$50,'FLUJO COMPLETO'!$A22,FALSE)/HLOOKUP('FLUJO COMPLETO'!BK$10,'FLUJO REAL'!$E$9:$XFD$10,2,FALSE),HLOOKUP(BK$10,'FLUJO PROYECTADO'!$E$11:$XFD$46,'FLUJO COMPLETO'!$A22,FALSE)),"")</f>
        <v>0</v>
      </c>
      <c r="BL22" s="2">
        <f>+IFERROR(IF(BL$10&lt;=$E$2,HLOOKUP(BL$10,'FLUJO REAL'!$E$13:$XFD$50,'FLUJO COMPLETO'!$A22,FALSE)/HLOOKUP('FLUJO COMPLETO'!BL$10,'FLUJO REAL'!$E$9:$XFD$10,2,FALSE),HLOOKUP(BL$10,'FLUJO PROYECTADO'!$E$11:$XFD$46,'FLUJO COMPLETO'!$A22,FALSE)),"")</f>
        <v>0</v>
      </c>
      <c r="BM22" s="2">
        <f>+IFERROR(IF(BM$10&lt;=$E$2,HLOOKUP(BM$10,'FLUJO REAL'!$E$13:$XFD$50,'FLUJO COMPLETO'!$A22,FALSE)/HLOOKUP('FLUJO COMPLETO'!BM$10,'FLUJO REAL'!$E$9:$XFD$10,2,FALSE),HLOOKUP(BM$10,'FLUJO PROYECTADO'!$E$11:$XFD$46,'FLUJO COMPLETO'!$A22,FALSE)),"")</f>
        <v>0</v>
      </c>
    </row>
    <row r="23" spans="1:65" ht="30" x14ac:dyDescent="0.25">
      <c r="A23">
        <v>14</v>
      </c>
      <c r="B23" s="153"/>
      <c r="C23" s="154" t="s">
        <v>11</v>
      </c>
      <c r="D23" s="10" t="s">
        <v>12</v>
      </c>
      <c r="E23" s="26">
        <f t="shared" si="6"/>
        <v>0</v>
      </c>
      <c r="F23" s="2" t="str">
        <f>+IFERROR(IF(F$10&lt;=$E$2,HLOOKUP(F$10,'FLUJO REAL'!$E$13:$XFD$50,'FLUJO COMPLETO'!$A23,FALSE)/HLOOKUP('FLUJO COMPLETO'!F$10,'FLUJO REAL'!$E$9:$XFD$10,2,FALSE),HLOOKUP(F$10,'FLUJO PROYECTADO'!$E$11:$XFD$46,'FLUJO COMPLETO'!$A23,FALSE)),"")</f>
        <v/>
      </c>
      <c r="G23" s="2">
        <f>+IFERROR(IF(G$10&lt;=$E$2,HLOOKUP(G$10,'FLUJO REAL'!$E$13:$XFD$50,'FLUJO COMPLETO'!$A23,FALSE)/HLOOKUP('FLUJO COMPLETO'!G$10,'FLUJO REAL'!$E$9:$XFD$10,2,FALSE),HLOOKUP(G$10,'FLUJO PROYECTADO'!$E$11:$XFD$46,'FLUJO COMPLETO'!$A23,FALSE)),"")</f>
        <v>0</v>
      </c>
      <c r="H23" s="2">
        <f>+IFERROR(IF(H$10&lt;=$E$2,HLOOKUP(H$10,'FLUJO REAL'!$E$13:$XFD$50,'FLUJO COMPLETO'!$A23,FALSE)/HLOOKUP('FLUJO COMPLETO'!H$10,'FLUJO REAL'!$E$9:$XFD$10,2,FALSE),HLOOKUP(H$10,'FLUJO PROYECTADO'!$E$11:$XFD$46,'FLUJO COMPLETO'!$A23,FALSE)),"")</f>
        <v>0</v>
      </c>
      <c r="I23" s="2">
        <f>+IFERROR(IF(I$10&lt;=$E$2,HLOOKUP(I$10,'FLUJO REAL'!$E$13:$XFD$50,'FLUJO COMPLETO'!$A23,FALSE)/HLOOKUP('FLUJO COMPLETO'!I$10,'FLUJO REAL'!$E$9:$XFD$10,2,FALSE),HLOOKUP(I$10,'FLUJO PROYECTADO'!$E$11:$XFD$46,'FLUJO COMPLETO'!$A23,FALSE)),"")</f>
        <v>0</v>
      </c>
      <c r="J23" s="2">
        <f>+IFERROR(IF(J$10&lt;=$E$2,HLOOKUP(J$10,'FLUJO REAL'!$E$13:$XFD$50,'FLUJO COMPLETO'!$A23,FALSE)/HLOOKUP('FLUJO COMPLETO'!J$10,'FLUJO REAL'!$E$9:$XFD$10,2,FALSE),HLOOKUP(J$10,'FLUJO PROYECTADO'!$E$11:$XFD$46,'FLUJO COMPLETO'!$A23,FALSE)),"")</f>
        <v>0</v>
      </c>
      <c r="K23" s="2">
        <f>+IFERROR(IF(K$10&lt;=$E$2,HLOOKUP(K$10,'FLUJO REAL'!$E$13:$XFD$50,'FLUJO COMPLETO'!$A23,FALSE)/HLOOKUP('FLUJO COMPLETO'!K$10,'FLUJO REAL'!$E$9:$XFD$10,2,FALSE),HLOOKUP(K$10,'FLUJO PROYECTADO'!$E$11:$XFD$46,'FLUJO COMPLETO'!$A23,FALSE)),"")</f>
        <v>0</v>
      </c>
      <c r="L23" s="2">
        <f>+IFERROR(IF(L$10&lt;=$E$2,HLOOKUP(L$10,'FLUJO REAL'!$E$13:$XFD$50,'FLUJO COMPLETO'!$A23,FALSE)/HLOOKUP('FLUJO COMPLETO'!L$10,'FLUJO REAL'!$E$9:$XFD$10,2,FALSE),HLOOKUP(L$10,'FLUJO PROYECTADO'!$E$11:$XFD$46,'FLUJO COMPLETO'!$A23,FALSE)),"")</f>
        <v>0</v>
      </c>
      <c r="M23" s="2">
        <f>+IFERROR(IF(M$10&lt;=$E$2,HLOOKUP(M$10,'FLUJO REAL'!$E$13:$XFD$50,'FLUJO COMPLETO'!$A23,FALSE)/HLOOKUP('FLUJO COMPLETO'!M$10,'FLUJO REAL'!$E$9:$XFD$10,2,FALSE),HLOOKUP(M$10,'FLUJO PROYECTADO'!$E$11:$XFD$46,'FLUJO COMPLETO'!$A23,FALSE)),"")</f>
        <v>0</v>
      </c>
      <c r="N23" s="2">
        <f>+IFERROR(IF(N$10&lt;=$E$2,HLOOKUP(N$10,'FLUJO REAL'!$E$13:$XFD$50,'FLUJO COMPLETO'!$A23,FALSE)/HLOOKUP('FLUJO COMPLETO'!N$10,'FLUJO REAL'!$E$9:$XFD$10,2,FALSE),HLOOKUP(N$10,'FLUJO PROYECTADO'!$E$11:$XFD$46,'FLUJO COMPLETO'!$A23,FALSE)),"")</f>
        <v>0</v>
      </c>
      <c r="O23" s="2">
        <f>+IFERROR(IF(O$10&lt;=$E$2,HLOOKUP(O$10,'FLUJO REAL'!$E$13:$XFD$50,'FLUJO COMPLETO'!$A23,FALSE)/HLOOKUP('FLUJO COMPLETO'!O$10,'FLUJO REAL'!$E$9:$XFD$10,2,FALSE),HLOOKUP(O$10,'FLUJO PROYECTADO'!$E$11:$XFD$46,'FLUJO COMPLETO'!$A23,FALSE)),"")</f>
        <v>0</v>
      </c>
      <c r="P23" s="2">
        <f>+IFERROR(IF(P$10&lt;=$E$2,HLOOKUP(P$10,'FLUJO REAL'!$E$13:$XFD$50,'FLUJO COMPLETO'!$A23,FALSE)/HLOOKUP('FLUJO COMPLETO'!P$10,'FLUJO REAL'!$E$9:$XFD$10,2,FALSE),HLOOKUP(P$10,'FLUJO PROYECTADO'!$E$11:$XFD$46,'FLUJO COMPLETO'!$A23,FALSE)),"")</f>
        <v>0</v>
      </c>
      <c r="Q23" s="2">
        <f>+IFERROR(IF(Q$10&lt;=$E$2,HLOOKUP(Q$10,'FLUJO REAL'!$E$13:$XFD$50,'FLUJO COMPLETO'!$A23,FALSE)/HLOOKUP('FLUJO COMPLETO'!Q$10,'FLUJO REAL'!$E$9:$XFD$10,2,FALSE),HLOOKUP(Q$10,'FLUJO PROYECTADO'!$E$11:$XFD$46,'FLUJO COMPLETO'!$A23,FALSE)),"")</f>
        <v>0</v>
      </c>
      <c r="R23" s="2">
        <f>+IFERROR(IF(R$10&lt;=$E$2,HLOOKUP(R$10,'FLUJO REAL'!$E$13:$XFD$50,'FLUJO COMPLETO'!$A23,FALSE)/HLOOKUP('FLUJO COMPLETO'!R$10,'FLUJO REAL'!$E$9:$XFD$10,2,FALSE),HLOOKUP(R$10,'FLUJO PROYECTADO'!$E$11:$XFD$46,'FLUJO COMPLETO'!$A23,FALSE)),"")</f>
        <v>0</v>
      </c>
      <c r="S23" s="2">
        <f>+IFERROR(IF(S$10&lt;=$E$2,HLOOKUP(S$10,'FLUJO REAL'!$E$13:$XFD$50,'FLUJO COMPLETO'!$A23,FALSE)/HLOOKUP('FLUJO COMPLETO'!S$10,'FLUJO REAL'!$E$9:$XFD$10,2,FALSE),HLOOKUP(S$10,'FLUJO PROYECTADO'!$E$11:$XFD$46,'FLUJO COMPLETO'!$A23,FALSE)),"")</f>
        <v>0</v>
      </c>
      <c r="T23" s="2">
        <f>+IFERROR(IF(T$10&lt;=$E$2,HLOOKUP(T$10,'FLUJO REAL'!$E$13:$XFD$50,'FLUJO COMPLETO'!$A23,FALSE)/HLOOKUP('FLUJO COMPLETO'!T$10,'FLUJO REAL'!$E$9:$XFD$10,2,FALSE),HLOOKUP(T$10,'FLUJO PROYECTADO'!$E$11:$XFD$46,'FLUJO COMPLETO'!$A23,FALSE)),"")</f>
        <v>0</v>
      </c>
      <c r="U23" s="2">
        <f>+IFERROR(IF(U$10&lt;=$E$2,HLOOKUP(U$10,'FLUJO REAL'!$E$13:$XFD$50,'FLUJO COMPLETO'!$A23,FALSE)/HLOOKUP('FLUJO COMPLETO'!U$10,'FLUJO REAL'!$E$9:$XFD$10,2,FALSE),HLOOKUP(U$10,'FLUJO PROYECTADO'!$E$11:$XFD$46,'FLUJO COMPLETO'!$A23,FALSE)),"")</f>
        <v>0</v>
      </c>
      <c r="V23" s="2">
        <f>+IFERROR(IF(V$10&lt;=$E$2,HLOOKUP(V$10,'FLUJO REAL'!$E$13:$XFD$50,'FLUJO COMPLETO'!$A23,FALSE)/HLOOKUP('FLUJO COMPLETO'!V$10,'FLUJO REAL'!$E$9:$XFD$10,2,FALSE),HLOOKUP(V$10,'FLUJO PROYECTADO'!$E$11:$XFD$46,'FLUJO COMPLETO'!$A23,FALSE)),"")</f>
        <v>0</v>
      </c>
      <c r="W23" s="2">
        <f>+IFERROR(IF(W$10&lt;=$E$2,HLOOKUP(W$10,'FLUJO REAL'!$E$13:$XFD$50,'FLUJO COMPLETO'!$A23,FALSE)/HLOOKUP('FLUJO COMPLETO'!W$10,'FLUJO REAL'!$E$9:$XFD$10,2,FALSE),HLOOKUP(W$10,'FLUJO PROYECTADO'!$E$11:$XFD$46,'FLUJO COMPLETO'!$A23,FALSE)),"")</f>
        <v>0</v>
      </c>
      <c r="X23" s="2">
        <f>+IFERROR(IF(X$10&lt;=$E$2,HLOOKUP(X$10,'FLUJO REAL'!$E$13:$XFD$50,'FLUJO COMPLETO'!$A23,FALSE)/HLOOKUP('FLUJO COMPLETO'!X$10,'FLUJO REAL'!$E$9:$XFD$10,2,FALSE),HLOOKUP(X$10,'FLUJO PROYECTADO'!$E$11:$XFD$46,'FLUJO COMPLETO'!$A23,FALSE)),"")</f>
        <v>0</v>
      </c>
      <c r="Y23" s="2">
        <f>+IFERROR(IF(Y$10&lt;=$E$2,HLOOKUP(Y$10,'FLUJO REAL'!$E$13:$XFD$50,'FLUJO COMPLETO'!$A23,FALSE)/HLOOKUP('FLUJO COMPLETO'!Y$10,'FLUJO REAL'!$E$9:$XFD$10,2,FALSE),HLOOKUP(Y$10,'FLUJO PROYECTADO'!$E$11:$XFD$46,'FLUJO COMPLETO'!$A23,FALSE)),"")</f>
        <v>0</v>
      </c>
      <c r="Z23" s="2">
        <f>+IFERROR(IF(Z$10&lt;=$E$2,HLOOKUP(Z$10,'FLUJO REAL'!$E$13:$XFD$50,'FLUJO COMPLETO'!$A23,FALSE)/HLOOKUP('FLUJO COMPLETO'!Z$10,'FLUJO REAL'!$E$9:$XFD$10,2,FALSE),HLOOKUP(Z$10,'FLUJO PROYECTADO'!$E$11:$XFD$46,'FLUJO COMPLETO'!$A23,FALSE)),"")</f>
        <v>0</v>
      </c>
      <c r="AA23" s="2">
        <f>+IFERROR(IF(AA$10&lt;=$E$2,HLOOKUP(AA$10,'FLUJO REAL'!$E$13:$XFD$50,'FLUJO COMPLETO'!$A23,FALSE)/HLOOKUP('FLUJO COMPLETO'!AA$10,'FLUJO REAL'!$E$9:$XFD$10,2,FALSE),HLOOKUP(AA$10,'FLUJO PROYECTADO'!$E$11:$XFD$46,'FLUJO COMPLETO'!$A23,FALSE)),"")</f>
        <v>0</v>
      </c>
      <c r="AB23" s="2">
        <f>+IFERROR(IF(AB$10&lt;=$E$2,HLOOKUP(AB$10,'FLUJO REAL'!$E$13:$XFD$50,'FLUJO COMPLETO'!$A23,FALSE)/HLOOKUP('FLUJO COMPLETO'!AB$10,'FLUJO REAL'!$E$9:$XFD$10,2,FALSE),HLOOKUP(AB$10,'FLUJO PROYECTADO'!$E$11:$XFD$46,'FLUJO COMPLETO'!$A23,FALSE)),"")</f>
        <v>0</v>
      </c>
      <c r="AC23" s="2">
        <f>+IFERROR(IF(AC$10&lt;=$E$2,HLOOKUP(AC$10,'FLUJO REAL'!$E$13:$XFD$50,'FLUJO COMPLETO'!$A23,FALSE)/HLOOKUP('FLUJO COMPLETO'!AC$10,'FLUJO REAL'!$E$9:$XFD$10,2,FALSE),HLOOKUP(AC$10,'FLUJO PROYECTADO'!$E$11:$XFD$46,'FLUJO COMPLETO'!$A23,FALSE)),"")</f>
        <v>0</v>
      </c>
      <c r="AD23" s="2">
        <f>+IFERROR(IF(AD$10&lt;=$E$2,HLOOKUP(AD$10,'FLUJO REAL'!$E$13:$XFD$50,'FLUJO COMPLETO'!$A23,FALSE)/HLOOKUP('FLUJO COMPLETO'!AD$10,'FLUJO REAL'!$E$9:$XFD$10,2,FALSE),HLOOKUP(AD$10,'FLUJO PROYECTADO'!$E$11:$XFD$46,'FLUJO COMPLETO'!$A23,FALSE)),"")</f>
        <v>0</v>
      </c>
      <c r="AE23" s="2">
        <f>+IFERROR(IF(AE$10&lt;=$E$2,HLOOKUP(AE$10,'FLUJO REAL'!$E$13:$XFD$50,'FLUJO COMPLETO'!$A23,FALSE)/HLOOKUP('FLUJO COMPLETO'!AE$10,'FLUJO REAL'!$E$9:$XFD$10,2,FALSE),HLOOKUP(AE$10,'FLUJO PROYECTADO'!$E$11:$XFD$46,'FLUJO COMPLETO'!$A23,FALSE)),"")</f>
        <v>0</v>
      </c>
      <c r="AF23" s="2">
        <f>+IFERROR(IF(AF$10&lt;=$E$2,HLOOKUP(AF$10,'FLUJO REAL'!$E$13:$XFD$50,'FLUJO COMPLETO'!$A23,FALSE)/HLOOKUP('FLUJO COMPLETO'!AF$10,'FLUJO REAL'!$E$9:$XFD$10,2,FALSE),HLOOKUP(AF$10,'FLUJO PROYECTADO'!$E$11:$XFD$46,'FLUJO COMPLETO'!$A23,FALSE)),"")</f>
        <v>0</v>
      </c>
      <c r="AG23" s="2">
        <f>+IFERROR(IF(AG$10&lt;=$E$2,HLOOKUP(AG$10,'FLUJO REAL'!$E$13:$XFD$50,'FLUJO COMPLETO'!$A23,FALSE)/HLOOKUP('FLUJO COMPLETO'!AG$10,'FLUJO REAL'!$E$9:$XFD$10,2,FALSE),HLOOKUP(AG$10,'FLUJO PROYECTADO'!$E$11:$XFD$46,'FLUJO COMPLETO'!$A23,FALSE)),"")</f>
        <v>0</v>
      </c>
      <c r="AH23" s="2">
        <f>+IFERROR(IF(AH$10&lt;=$E$2,HLOOKUP(AH$10,'FLUJO REAL'!$E$13:$XFD$50,'FLUJO COMPLETO'!$A23,FALSE)/HLOOKUP('FLUJO COMPLETO'!AH$10,'FLUJO REAL'!$E$9:$XFD$10,2,FALSE),HLOOKUP(AH$10,'FLUJO PROYECTADO'!$E$11:$XFD$46,'FLUJO COMPLETO'!$A23,FALSE)),"")</f>
        <v>0</v>
      </c>
      <c r="AI23" s="2">
        <f>+IFERROR(IF(AI$10&lt;=$E$2,HLOOKUP(AI$10,'FLUJO REAL'!$E$13:$XFD$50,'FLUJO COMPLETO'!$A23,FALSE)/HLOOKUP('FLUJO COMPLETO'!AI$10,'FLUJO REAL'!$E$9:$XFD$10,2,FALSE),HLOOKUP(AI$10,'FLUJO PROYECTADO'!$E$11:$XFD$46,'FLUJO COMPLETO'!$A23,FALSE)),"")</f>
        <v>0</v>
      </c>
      <c r="AJ23" s="2">
        <f>+IFERROR(IF(AJ$10&lt;=$E$2,HLOOKUP(AJ$10,'FLUJO REAL'!$E$13:$XFD$50,'FLUJO COMPLETO'!$A23,FALSE)/HLOOKUP('FLUJO COMPLETO'!AJ$10,'FLUJO REAL'!$E$9:$XFD$10,2,FALSE),HLOOKUP(AJ$10,'FLUJO PROYECTADO'!$E$11:$XFD$46,'FLUJO COMPLETO'!$A23,FALSE)),"")</f>
        <v>0</v>
      </c>
      <c r="AK23" s="2">
        <f>+IFERROR(IF(AK$10&lt;=$E$2,HLOOKUP(AK$10,'FLUJO REAL'!$E$13:$XFD$50,'FLUJO COMPLETO'!$A23,FALSE)/HLOOKUP('FLUJO COMPLETO'!AK$10,'FLUJO REAL'!$E$9:$XFD$10,2,FALSE),HLOOKUP(AK$10,'FLUJO PROYECTADO'!$E$11:$XFD$46,'FLUJO COMPLETO'!$A23,FALSE)),"")</f>
        <v>0</v>
      </c>
      <c r="AL23" s="2">
        <f>+IFERROR(IF(AL$10&lt;=$E$2,HLOOKUP(AL$10,'FLUJO REAL'!$E$13:$XFD$50,'FLUJO COMPLETO'!$A23,FALSE)/HLOOKUP('FLUJO COMPLETO'!AL$10,'FLUJO REAL'!$E$9:$XFD$10,2,FALSE),HLOOKUP(AL$10,'FLUJO PROYECTADO'!$E$11:$XFD$46,'FLUJO COMPLETO'!$A23,FALSE)),"")</f>
        <v>0</v>
      </c>
      <c r="AM23" s="2">
        <f>+IFERROR(IF(AM$10&lt;=$E$2,HLOOKUP(AM$10,'FLUJO REAL'!$E$13:$XFD$50,'FLUJO COMPLETO'!$A23,FALSE)/HLOOKUP('FLUJO COMPLETO'!AM$10,'FLUJO REAL'!$E$9:$XFD$10,2,FALSE),HLOOKUP(AM$10,'FLUJO PROYECTADO'!$E$11:$XFD$46,'FLUJO COMPLETO'!$A23,FALSE)),"")</f>
        <v>0</v>
      </c>
      <c r="AN23" s="2">
        <f>+IFERROR(IF(AN$10&lt;=$E$2,HLOOKUP(AN$10,'FLUJO REAL'!$E$13:$XFD$50,'FLUJO COMPLETO'!$A23,FALSE)/HLOOKUP('FLUJO COMPLETO'!AN$10,'FLUJO REAL'!$E$9:$XFD$10,2,FALSE),HLOOKUP(AN$10,'FLUJO PROYECTADO'!$E$11:$XFD$46,'FLUJO COMPLETO'!$A23,FALSE)),"")</f>
        <v>0</v>
      </c>
      <c r="AO23" s="2">
        <f>+IFERROR(IF(AO$10&lt;=$E$2,HLOOKUP(AO$10,'FLUJO REAL'!$E$13:$XFD$50,'FLUJO COMPLETO'!$A23,FALSE)/HLOOKUP('FLUJO COMPLETO'!AO$10,'FLUJO REAL'!$E$9:$XFD$10,2,FALSE),HLOOKUP(AO$10,'FLUJO PROYECTADO'!$E$11:$XFD$46,'FLUJO COMPLETO'!$A23,FALSE)),"")</f>
        <v>0</v>
      </c>
      <c r="AP23" s="2">
        <f>+IFERROR(IF(AP$10&lt;=$E$2,HLOOKUP(AP$10,'FLUJO REAL'!$E$13:$XFD$50,'FLUJO COMPLETO'!$A23,FALSE)/HLOOKUP('FLUJO COMPLETO'!AP$10,'FLUJO REAL'!$E$9:$XFD$10,2,FALSE),HLOOKUP(AP$10,'FLUJO PROYECTADO'!$E$11:$XFD$46,'FLUJO COMPLETO'!$A23,FALSE)),"")</f>
        <v>0</v>
      </c>
      <c r="AQ23" s="2">
        <f>+IFERROR(IF(AQ$10&lt;=$E$2,HLOOKUP(AQ$10,'FLUJO REAL'!$E$13:$XFD$50,'FLUJO COMPLETO'!$A23,FALSE)/HLOOKUP('FLUJO COMPLETO'!AQ$10,'FLUJO REAL'!$E$9:$XFD$10,2,FALSE),HLOOKUP(AQ$10,'FLUJO PROYECTADO'!$E$11:$XFD$46,'FLUJO COMPLETO'!$A23,FALSE)),"")</f>
        <v>0</v>
      </c>
      <c r="AR23" s="2">
        <f>+IFERROR(IF(AR$10&lt;=$E$2,HLOOKUP(AR$10,'FLUJO REAL'!$E$13:$XFD$50,'FLUJO COMPLETO'!$A23,FALSE)/HLOOKUP('FLUJO COMPLETO'!AR$10,'FLUJO REAL'!$E$9:$XFD$10,2,FALSE),HLOOKUP(AR$10,'FLUJO PROYECTADO'!$E$11:$XFD$46,'FLUJO COMPLETO'!$A23,FALSE)),"")</f>
        <v>0</v>
      </c>
      <c r="AS23" s="2">
        <f>+IFERROR(IF(AS$10&lt;=$E$2,HLOOKUP(AS$10,'FLUJO REAL'!$E$13:$XFD$50,'FLUJO COMPLETO'!$A23,FALSE)/HLOOKUP('FLUJO COMPLETO'!AS$10,'FLUJO REAL'!$E$9:$XFD$10,2,FALSE),HLOOKUP(AS$10,'FLUJO PROYECTADO'!$E$11:$XFD$46,'FLUJO COMPLETO'!$A23,FALSE)),"")</f>
        <v>0</v>
      </c>
      <c r="AT23" s="2">
        <f>+IFERROR(IF(AT$10&lt;=$E$2,HLOOKUP(AT$10,'FLUJO REAL'!$E$13:$XFD$50,'FLUJO COMPLETO'!$A23,FALSE)/HLOOKUP('FLUJO COMPLETO'!AT$10,'FLUJO REAL'!$E$9:$XFD$10,2,FALSE),HLOOKUP(AT$10,'FLUJO PROYECTADO'!$E$11:$XFD$46,'FLUJO COMPLETO'!$A23,FALSE)),"")</f>
        <v>0</v>
      </c>
      <c r="AU23" s="2">
        <f>+IFERROR(IF(AU$10&lt;=$E$2,HLOOKUP(AU$10,'FLUJO REAL'!$E$13:$XFD$50,'FLUJO COMPLETO'!$A23,FALSE)/HLOOKUP('FLUJO COMPLETO'!AU$10,'FLUJO REAL'!$E$9:$XFD$10,2,FALSE),HLOOKUP(AU$10,'FLUJO PROYECTADO'!$E$11:$XFD$46,'FLUJO COMPLETO'!$A23,FALSE)),"")</f>
        <v>0</v>
      </c>
      <c r="AV23" s="2">
        <f>+IFERROR(IF(AV$10&lt;=$E$2,HLOOKUP(AV$10,'FLUJO REAL'!$E$13:$XFD$50,'FLUJO COMPLETO'!$A23,FALSE)/HLOOKUP('FLUJO COMPLETO'!AV$10,'FLUJO REAL'!$E$9:$XFD$10,2,FALSE),HLOOKUP(AV$10,'FLUJO PROYECTADO'!$E$11:$XFD$46,'FLUJO COMPLETO'!$A23,FALSE)),"")</f>
        <v>0</v>
      </c>
      <c r="AW23" s="2">
        <f>+IFERROR(IF(AW$10&lt;=$E$2,HLOOKUP(AW$10,'FLUJO REAL'!$E$13:$XFD$50,'FLUJO COMPLETO'!$A23,FALSE)/HLOOKUP('FLUJO COMPLETO'!AW$10,'FLUJO REAL'!$E$9:$XFD$10,2,FALSE),HLOOKUP(AW$10,'FLUJO PROYECTADO'!$E$11:$XFD$46,'FLUJO COMPLETO'!$A23,FALSE)),"")</f>
        <v>0</v>
      </c>
      <c r="AX23" s="2">
        <f>+IFERROR(IF(AX$10&lt;=$E$2,HLOOKUP(AX$10,'FLUJO REAL'!$E$13:$XFD$50,'FLUJO COMPLETO'!$A23,FALSE)/HLOOKUP('FLUJO COMPLETO'!AX$10,'FLUJO REAL'!$E$9:$XFD$10,2,FALSE),HLOOKUP(AX$10,'FLUJO PROYECTADO'!$E$11:$XFD$46,'FLUJO COMPLETO'!$A23,FALSE)),"")</f>
        <v>0</v>
      </c>
      <c r="AY23" s="2">
        <f>+IFERROR(IF(AY$10&lt;=$E$2,HLOOKUP(AY$10,'FLUJO REAL'!$E$13:$XFD$50,'FLUJO COMPLETO'!$A23,FALSE)/HLOOKUP('FLUJO COMPLETO'!AY$10,'FLUJO REAL'!$E$9:$XFD$10,2,FALSE),HLOOKUP(AY$10,'FLUJO PROYECTADO'!$E$11:$XFD$46,'FLUJO COMPLETO'!$A23,FALSE)),"")</f>
        <v>0</v>
      </c>
      <c r="AZ23" s="2">
        <f>+IFERROR(IF(AZ$10&lt;=$E$2,HLOOKUP(AZ$10,'FLUJO REAL'!$E$13:$XFD$50,'FLUJO COMPLETO'!$A23,FALSE)/HLOOKUP('FLUJO COMPLETO'!AZ$10,'FLUJO REAL'!$E$9:$XFD$10,2,FALSE),HLOOKUP(AZ$10,'FLUJO PROYECTADO'!$E$11:$XFD$46,'FLUJO COMPLETO'!$A23,FALSE)),"")</f>
        <v>0</v>
      </c>
      <c r="BA23" s="2">
        <f>+IFERROR(IF(BA$10&lt;=$E$2,HLOOKUP(BA$10,'FLUJO REAL'!$E$13:$XFD$50,'FLUJO COMPLETO'!$A23,FALSE)/HLOOKUP('FLUJO COMPLETO'!BA$10,'FLUJO REAL'!$E$9:$XFD$10,2,FALSE),HLOOKUP(BA$10,'FLUJO PROYECTADO'!$E$11:$XFD$46,'FLUJO COMPLETO'!$A23,FALSE)),"")</f>
        <v>0</v>
      </c>
      <c r="BB23" s="2">
        <f>+IFERROR(IF(BB$10&lt;=$E$2,HLOOKUP(BB$10,'FLUJO REAL'!$E$13:$XFD$50,'FLUJO COMPLETO'!$A23,FALSE)/HLOOKUP('FLUJO COMPLETO'!BB$10,'FLUJO REAL'!$E$9:$XFD$10,2,FALSE),HLOOKUP(BB$10,'FLUJO PROYECTADO'!$E$11:$XFD$46,'FLUJO COMPLETO'!$A23,FALSE)),"")</f>
        <v>0</v>
      </c>
      <c r="BC23" s="2">
        <f>+IFERROR(IF(BC$10&lt;=$E$2,HLOOKUP(BC$10,'FLUJO REAL'!$E$13:$XFD$50,'FLUJO COMPLETO'!$A23,FALSE)/HLOOKUP('FLUJO COMPLETO'!BC$10,'FLUJO REAL'!$E$9:$XFD$10,2,FALSE),HLOOKUP(BC$10,'FLUJO PROYECTADO'!$E$11:$XFD$46,'FLUJO COMPLETO'!$A23,FALSE)),"")</f>
        <v>0</v>
      </c>
      <c r="BD23" s="2">
        <f>+IFERROR(IF(BD$10&lt;=$E$2,HLOOKUP(BD$10,'FLUJO REAL'!$E$13:$XFD$50,'FLUJO COMPLETO'!$A23,FALSE)/HLOOKUP('FLUJO COMPLETO'!BD$10,'FLUJO REAL'!$E$9:$XFD$10,2,FALSE),HLOOKUP(BD$10,'FLUJO PROYECTADO'!$E$11:$XFD$46,'FLUJO COMPLETO'!$A23,FALSE)),"")</f>
        <v>0</v>
      </c>
      <c r="BE23" s="2">
        <f>+IFERROR(IF(BE$10&lt;=$E$2,HLOOKUP(BE$10,'FLUJO REAL'!$E$13:$XFD$50,'FLUJO COMPLETO'!$A23,FALSE)/HLOOKUP('FLUJO COMPLETO'!BE$10,'FLUJO REAL'!$E$9:$XFD$10,2,FALSE),HLOOKUP(BE$10,'FLUJO PROYECTADO'!$E$11:$XFD$46,'FLUJO COMPLETO'!$A23,FALSE)),"")</f>
        <v>0</v>
      </c>
      <c r="BF23" s="2">
        <f>+IFERROR(IF(BF$10&lt;=$E$2,HLOOKUP(BF$10,'FLUJO REAL'!$E$13:$XFD$50,'FLUJO COMPLETO'!$A23,FALSE)/HLOOKUP('FLUJO COMPLETO'!BF$10,'FLUJO REAL'!$E$9:$XFD$10,2,FALSE),HLOOKUP(BF$10,'FLUJO PROYECTADO'!$E$11:$XFD$46,'FLUJO COMPLETO'!$A23,FALSE)),"")</f>
        <v>0</v>
      </c>
      <c r="BG23" s="2">
        <f>+IFERROR(IF(BG$10&lt;=$E$2,HLOOKUP(BG$10,'FLUJO REAL'!$E$13:$XFD$50,'FLUJO COMPLETO'!$A23,FALSE)/HLOOKUP('FLUJO COMPLETO'!BG$10,'FLUJO REAL'!$E$9:$XFD$10,2,FALSE),HLOOKUP(BG$10,'FLUJO PROYECTADO'!$E$11:$XFD$46,'FLUJO COMPLETO'!$A23,FALSE)),"")</f>
        <v>0</v>
      </c>
      <c r="BH23" s="2">
        <f>+IFERROR(IF(BH$10&lt;=$E$2,HLOOKUP(BH$10,'FLUJO REAL'!$E$13:$XFD$50,'FLUJO COMPLETO'!$A23,FALSE)/HLOOKUP('FLUJO COMPLETO'!BH$10,'FLUJO REAL'!$E$9:$XFD$10,2,FALSE),HLOOKUP(BH$10,'FLUJO PROYECTADO'!$E$11:$XFD$46,'FLUJO COMPLETO'!$A23,FALSE)),"")</f>
        <v>0</v>
      </c>
      <c r="BI23" s="2">
        <f>+IFERROR(IF(BI$10&lt;=$E$2,HLOOKUP(BI$10,'FLUJO REAL'!$E$13:$XFD$50,'FLUJO COMPLETO'!$A23,FALSE)/HLOOKUP('FLUJO COMPLETO'!BI$10,'FLUJO REAL'!$E$9:$XFD$10,2,FALSE),HLOOKUP(BI$10,'FLUJO PROYECTADO'!$E$11:$XFD$46,'FLUJO COMPLETO'!$A23,FALSE)),"")</f>
        <v>0</v>
      </c>
      <c r="BJ23" s="2">
        <f>+IFERROR(IF(BJ$10&lt;=$E$2,HLOOKUP(BJ$10,'FLUJO REAL'!$E$13:$XFD$50,'FLUJO COMPLETO'!$A23,FALSE)/HLOOKUP('FLUJO COMPLETO'!BJ$10,'FLUJO REAL'!$E$9:$XFD$10,2,FALSE),HLOOKUP(BJ$10,'FLUJO PROYECTADO'!$E$11:$XFD$46,'FLUJO COMPLETO'!$A23,FALSE)),"")</f>
        <v>0</v>
      </c>
      <c r="BK23" s="2">
        <f>+IFERROR(IF(BK$10&lt;=$E$2,HLOOKUP(BK$10,'FLUJO REAL'!$E$13:$XFD$50,'FLUJO COMPLETO'!$A23,FALSE)/HLOOKUP('FLUJO COMPLETO'!BK$10,'FLUJO REAL'!$E$9:$XFD$10,2,FALSE),HLOOKUP(BK$10,'FLUJO PROYECTADO'!$E$11:$XFD$46,'FLUJO COMPLETO'!$A23,FALSE)),"")</f>
        <v>0</v>
      </c>
      <c r="BL23" s="2">
        <f>+IFERROR(IF(BL$10&lt;=$E$2,HLOOKUP(BL$10,'FLUJO REAL'!$E$13:$XFD$50,'FLUJO COMPLETO'!$A23,FALSE)/HLOOKUP('FLUJO COMPLETO'!BL$10,'FLUJO REAL'!$E$9:$XFD$10,2,FALSE),HLOOKUP(BL$10,'FLUJO PROYECTADO'!$E$11:$XFD$46,'FLUJO COMPLETO'!$A23,FALSE)),"")</f>
        <v>0</v>
      </c>
      <c r="BM23" s="2">
        <f>+IFERROR(IF(BM$10&lt;=$E$2,HLOOKUP(BM$10,'FLUJO REAL'!$E$13:$XFD$50,'FLUJO COMPLETO'!$A23,FALSE)/HLOOKUP('FLUJO COMPLETO'!BM$10,'FLUJO REAL'!$E$9:$XFD$10,2,FALSE),HLOOKUP(BM$10,'FLUJO PROYECTADO'!$E$11:$XFD$46,'FLUJO COMPLETO'!$A23,FALSE)),"")</f>
        <v>0</v>
      </c>
    </row>
    <row r="24" spans="1:65" ht="30" x14ac:dyDescent="0.25">
      <c r="A24">
        <v>15</v>
      </c>
      <c r="B24" s="153"/>
      <c r="C24" s="154"/>
      <c r="D24" s="10" t="s">
        <v>13</v>
      </c>
      <c r="E24" s="26">
        <f t="shared" si="6"/>
        <v>0</v>
      </c>
      <c r="F24" s="2" t="str">
        <f>+IFERROR(IF(F$10&lt;=$E$2,HLOOKUP(F$10,'FLUJO REAL'!$E$13:$XFD$50,'FLUJO COMPLETO'!$A24,FALSE)/HLOOKUP('FLUJO COMPLETO'!F$10,'FLUJO REAL'!$E$9:$XFD$10,2,FALSE),HLOOKUP(F$10,'FLUJO PROYECTADO'!$E$11:$XFD$46,'FLUJO COMPLETO'!$A24,FALSE)),"")</f>
        <v/>
      </c>
      <c r="G24" s="2">
        <f>+IFERROR(IF(G$10&lt;=$E$2,HLOOKUP(G$10,'FLUJO REAL'!$E$13:$XFD$50,'FLUJO COMPLETO'!$A24,FALSE)/HLOOKUP('FLUJO COMPLETO'!G$10,'FLUJO REAL'!$E$9:$XFD$10,2,FALSE),HLOOKUP(G$10,'FLUJO PROYECTADO'!$E$11:$XFD$46,'FLUJO COMPLETO'!$A24,FALSE)),"")</f>
        <v>0</v>
      </c>
      <c r="H24" s="2">
        <f>+IFERROR(IF(H$10&lt;=$E$2,HLOOKUP(H$10,'FLUJO REAL'!$E$13:$XFD$50,'FLUJO COMPLETO'!$A24,FALSE)/HLOOKUP('FLUJO COMPLETO'!H$10,'FLUJO REAL'!$E$9:$XFD$10,2,FALSE),HLOOKUP(H$10,'FLUJO PROYECTADO'!$E$11:$XFD$46,'FLUJO COMPLETO'!$A24,FALSE)),"")</f>
        <v>0</v>
      </c>
      <c r="I24" s="2">
        <f>+IFERROR(IF(I$10&lt;=$E$2,HLOOKUP(I$10,'FLUJO REAL'!$E$13:$XFD$50,'FLUJO COMPLETO'!$A24,FALSE)/HLOOKUP('FLUJO COMPLETO'!I$10,'FLUJO REAL'!$E$9:$XFD$10,2,FALSE),HLOOKUP(I$10,'FLUJO PROYECTADO'!$E$11:$XFD$46,'FLUJO COMPLETO'!$A24,FALSE)),"")</f>
        <v>0</v>
      </c>
      <c r="J24" s="2">
        <f>+IFERROR(IF(J$10&lt;=$E$2,HLOOKUP(J$10,'FLUJO REAL'!$E$13:$XFD$50,'FLUJO COMPLETO'!$A24,FALSE)/HLOOKUP('FLUJO COMPLETO'!J$10,'FLUJO REAL'!$E$9:$XFD$10,2,FALSE),HLOOKUP(J$10,'FLUJO PROYECTADO'!$E$11:$XFD$46,'FLUJO COMPLETO'!$A24,FALSE)),"")</f>
        <v>0</v>
      </c>
      <c r="K24" s="2">
        <f>+IFERROR(IF(K$10&lt;=$E$2,HLOOKUP(K$10,'FLUJO REAL'!$E$13:$XFD$50,'FLUJO COMPLETO'!$A24,FALSE)/HLOOKUP('FLUJO COMPLETO'!K$10,'FLUJO REAL'!$E$9:$XFD$10,2,FALSE),HLOOKUP(K$10,'FLUJO PROYECTADO'!$E$11:$XFD$46,'FLUJO COMPLETO'!$A24,FALSE)),"")</f>
        <v>0</v>
      </c>
      <c r="L24" s="2">
        <f>+IFERROR(IF(L$10&lt;=$E$2,HLOOKUP(L$10,'FLUJO REAL'!$E$13:$XFD$50,'FLUJO COMPLETO'!$A24,FALSE)/HLOOKUP('FLUJO COMPLETO'!L$10,'FLUJO REAL'!$E$9:$XFD$10,2,FALSE),HLOOKUP(L$10,'FLUJO PROYECTADO'!$E$11:$XFD$46,'FLUJO COMPLETO'!$A24,FALSE)),"")</f>
        <v>0</v>
      </c>
      <c r="M24" s="2">
        <f>+IFERROR(IF(M$10&lt;=$E$2,HLOOKUP(M$10,'FLUJO REAL'!$E$13:$XFD$50,'FLUJO COMPLETO'!$A24,FALSE)/HLOOKUP('FLUJO COMPLETO'!M$10,'FLUJO REAL'!$E$9:$XFD$10,2,FALSE),HLOOKUP(M$10,'FLUJO PROYECTADO'!$E$11:$XFD$46,'FLUJO COMPLETO'!$A24,FALSE)),"")</f>
        <v>0</v>
      </c>
      <c r="N24" s="2">
        <f>+IFERROR(IF(N$10&lt;=$E$2,HLOOKUP(N$10,'FLUJO REAL'!$E$13:$XFD$50,'FLUJO COMPLETO'!$A24,FALSE)/HLOOKUP('FLUJO COMPLETO'!N$10,'FLUJO REAL'!$E$9:$XFD$10,2,FALSE),HLOOKUP(N$10,'FLUJO PROYECTADO'!$E$11:$XFD$46,'FLUJO COMPLETO'!$A24,FALSE)),"")</f>
        <v>0</v>
      </c>
      <c r="O24" s="2">
        <f>+IFERROR(IF(O$10&lt;=$E$2,HLOOKUP(O$10,'FLUJO REAL'!$E$13:$XFD$50,'FLUJO COMPLETO'!$A24,FALSE)/HLOOKUP('FLUJO COMPLETO'!O$10,'FLUJO REAL'!$E$9:$XFD$10,2,FALSE),HLOOKUP(O$10,'FLUJO PROYECTADO'!$E$11:$XFD$46,'FLUJO COMPLETO'!$A24,FALSE)),"")</f>
        <v>0</v>
      </c>
      <c r="P24" s="2">
        <f>+IFERROR(IF(P$10&lt;=$E$2,HLOOKUP(P$10,'FLUJO REAL'!$E$13:$XFD$50,'FLUJO COMPLETO'!$A24,FALSE)/HLOOKUP('FLUJO COMPLETO'!P$10,'FLUJO REAL'!$E$9:$XFD$10,2,FALSE),HLOOKUP(P$10,'FLUJO PROYECTADO'!$E$11:$XFD$46,'FLUJO COMPLETO'!$A24,FALSE)),"")</f>
        <v>0</v>
      </c>
      <c r="Q24" s="2">
        <f>+IFERROR(IF(Q$10&lt;=$E$2,HLOOKUP(Q$10,'FLUJO REAL'!$E$13:$XFD$50,'FLUJO COMPLETO'!$A24,FALSE)/HLOOKUP('FLUJO COMPLETO'!Q$10,'FLUJO REAL'!$E$9:$XFD$10,2,FALSE),HLOOKUP(Q$10,'FLUJO PROYECTADO'!$E$11:$XFD$46,'FLUJO COMPLETO'!$A24,FALSE)),"")</f>
        <v>0</v>
      </c>
      <c r="R24" s="2">
        <f>+IFERROR(IF(R$10&lt;=$E$2,HLOOKUP(R$10,'FLUJO REAL'!$E$13:$XFD$50,'FLUJO COMPLETO'!$A24,FALSE)/HLOOKUP('FLUJO COMPLETO'!R$10,'FLUJO REAL'!$E$9:$XFD$10,2,FALSE),HLOOKUP(R$10,'FLUJO PROYECTADO'!$E$11:$XFD$46,'FLUJO COMPLETO'!$A24,FALSE)),"")</f>
        <v>0</v>
      </c>
      <c r="S24" s="2">
        <f>+IFERROR(IF(S$10&lt;=$E$2,HLOOKUP(S$10,'FLUJO REAL'!$E$13:$XFD$50,'FLUJO COMPLETO'!$A24,FALSE)/HLOOKUP('FLUJO COMPLETO'!S$10,'FLUJO REAL'!$E$9:$XFD$10,2,FALSE),HLOOKUP(S$10,'FLUJO PROYECTADO'!$E$11:$XFD$46,'FLUJO COMPLETO'!$A24,FALSE)),"")</f>
        <v>0</v>
      </c>
      <c r="T24" s="2">
        <f>+IFERROR(IF(T$10&lt;=$E$2,HLOOKUP(T$10,'FLUJO REAL'!$E$13:$XFD$50,'FLUJO COMPLETO'!$A24,FALSE)/HLOOKUP('FLUJO COMPLETO'!T$10,'FLUJO REAL'!$E$9:$XFD$10,2,FALSE),HLOOKUP(T$10,'FLUJO PROYECTADO'!$E$11:$XFD$46,'FLUJO COMPLETO'!$A24,FALSE)),"")</f>
        <v>0</v>
      </c>
      <c r="U24" s="2">
        <f>+IFERROR(IF(U$10&lt;=$E$2,HLOOKUP(U$10,'FLUJO REAL'!$E$13:$XFD$50,'FLUJO COMPLETO'!$A24,FALSE)/HLOOKUP('FLUJO COMPLETO'!U$10,'FLUJO REAL'!$E$9:$XFD$10,2,FALSE),HLOOKUP(U$10,'FLUJO PROYECTADO'!$E$11:$XFD$46,'FLUJO COMPLETO'!$A24,FALSE)),"")</f>
        <v>0</v>
      </c>
      <c r="V24" s="2">
        <f>+IFERROR(IF(V$10&lt;=$E$2,HLOOKUP(V$10,'FLUJO REAL'!$E$13:$XFD$50,'FLUJO COMPLETO'!$A24,FALSE)/HLOOKUP('FLUJO COMPLETO'!V$10,'FLUJO REAL'!$E$9:$XFD$10,2,FALSE),HLOOKUP(V$10,'FLUJO PROYECTADO'!$E$11:$XFD$46,'FLUJO COMPLETO'!$A24,FALSE)),"")</f>
        <v>0</v>
      </c>
      <c r="W24" s="2">
        <f>+IFERROR(IF(W$10&lt;=$E$2,HLOOKUP(W$10,'FLUJO REAL'!$E$13:$XFD$50,'FLUJO COMPLETO'!$A24,FALSE)/HLOOKUP('FLUJO COMPLETO'!W$10,'FLUJO REAL'!$E$9:$XFD$10,2,FALSE),HLOOKUP(W$10,'FLUJO PROYECTADO'!$E$11:$XFD$46,'FLUJO COMPLETO'!$A24,FALSE)),"")</f>
        <v>0</v>
      </c>
      <c r="X24" s="2">
        <f>+IFERROR(IF(X$10&lt;=$E$2,HLOOKUP(X$10,'FLUJO REAL'!$E$13:$XFD$50,'FLUJO COMPLETO'!$A24,FALSE)/HLOOKUP('FLUJO COMPLETO'!X$10,'FLUJO REAL'!$E$9:$XFD$10,2,FALSE),HLOOKUP(X$10,'FLUJO PROYECTADO'!$E$11:$XFD$46,'FLUJO COMPLETO'!$A24,FALSE)),"")</f>
        <v>0</v>
      </c>
      <c r="Y24" s="2">
        <f>+IFERROR(IF(Y$10&lt;=$E$2,HLOOKUP(Y$10,'FLUJO REAL'!$E$13:$XFD$50,'FLUJO COMPLETO'!$A24,FALSE)/HLOOKUP('FLUJO COMPLETO'!Y$10,'FLUJO REAL'!$E$9:$XFD$10,2,FALSE),HLOOKUP(Y$10,'FLUJO PROYECTADO'!$E$11:$XFD$46,'FLUJO COMPLETO'!$A24,FALSE)),"")</f>
        <v>0</v>
      </c>
      <c r="Z24" s="2">
        <f>+IFERROR(IF(Z$10&lt;=$E$2,HLOOKUP(Z$10,'FLUJO REAL'!$E$13:$XFD$50,'FLUJO COMPLETO'!$A24,FALSE)/HLOOKUP('FLUJO COMPLETO'!Z$10,'FLUJO REAL'!$E$9:$XFD$10,2,FALSE),HLOOKUP(Z$10,'FLUJO PROYECTADO'!$E$11:$XFD$46,'FLUJO COMPLETO'!$A24,FALSE)),"")</f>
        <v>0</v>
      </c>
      <c r="AA24" s="2">
        <f>+IFERROR(IF(AA$10&lt;=$E$2,HLOOKUP(AA$10,'FLUJO REAL'!$E$13:$XFD$50,'FLUJO COMPLETO'!$A24,FALSE)/HLOOKUP('FLUJO COMPLETO'!AA$10,'FLUJO REAL'!$E$9:$XFD$10,2,FALSE),HLOOKUP(AA$10,'FLUJO PROYECTADO'!$E$11:$XFD$46,'FLUJO COMPLETO'!$A24,FALSE)),"")</f>
        <v>0</v>
      </c>
      <c r="AB24" s="2">
        <f>+IFERROR(IF(AB$10&lt;=$E$2,HLOOKUP(AB$10,'FLUJO REAL'!$E$13:$XFD$50,'FLUJO COMPLETO'!$A24,FALSE)/HLOOKUP('FLUJO COMPLETO'!AB$10,'FLUJO REAL'!$E$9:$XFD$10,2,FALSE),HLOOKUP(AB$10,'FLUJO PROYECTADO'!$E$11:$XFD$46,'FLUJO COMPLETO'!$A24,FALSE)),"")</f>
        <v>0</v>
      </c>
      <c r="AC24" s="2">
        <f>+IFERROR(IF(AC$10&lt;=$E$2,HLOOKUP(AC$10,'FLUJO REAL'!$E$13:$XFD$50,'FLUJO COMPLETO'!$A24,FALSE)/HLOOKUP('FLUJO COMPLETO'!AC$10,'FLUJO REAL'!$E$9:$XFD$10,2,FALSE),HLOOKUP(AC$10,'FLUJO PROYECTADO'!$E$11:$XFD$46,'FLUJO COMPLETO'!$A24,FALSE)),"")</f>
        <v>0</v>
      </c>
      <c r="AD24" s="2">
        <f>+IFERROR(IF(AD$10&lt;=$E$2,HLOOKUP(AD$10,'FLUJO REAL'!$E$13:$XFD$50,'FLUJO COMPLETO'!$A24,FALSE)/HLOOKUP('FLUJO COMPLETO'!AD$10,'FLUJO REAL'!$E$9:$XFD$10,2,FALSE),HLOOKUP(AD$10,'FLUJO PROYECTADO'!$E$11:$XFD$46,'FLUJO COMPLETO'!$A24,FALSE)),"")</f>
        <v>0</v>
      </c>
      <c r="AE24" s="2">
        <f>+IFERROR(IF(AE$10&lt;=$E$2,HLOOKUP(AE$10,'FLUJO REAL'!$E$13:$XFD$50,'FLUJO COMPLETO'!$A24,FALSE)/HLOOKUP('FLUJO COMPLETO'!AE$10,'FLUJO REAL'!$E$9:$XFD$10,2,FALSE),HLOOKUP(AE$10,'FLUJO PROYECTADO'!$E$11:$XFD$46,'FLUJO COMPLETO'!$A24,FALSE)),"")</f>
        <v>0</v>
      </c>
      <c r="AF24" s="2">
        <f>+IFERROR(IF(AF$10&lt;=$E$2,HLOOKUP(AF$10,'FLUJO REAL'!$E$13:$XFD$50,'FLUJO COMPLETO'!$A24,FALSE)/HLOOKUP('FLUJO COMPLETO'!AF$10,'FLUJO REAL'!$E$9:$XFD$10,2,FALSE),HLOOKUP(AF$10,'FLUJO PROYECTADO'!$E$11:$XFD$46,'FLUJO COMPLETO'!$A24,FALSE)),"")</f>
        <v>0</v>
      </c>
      <c r="AG24" s="2">
        <f>+IFERROR(IF(AG$10&lt;=$E$2,HLOOKUP(AG$10,'FLUJO REAL'!$E$13:$XFD$50,'FLUJO COMPLETO'!$A24,FALSE)/HLOOKUP('FLUJO COMPLETO'!AG$10,'FLUJO REAL'!$E$9:$XFD$10,2,FALSE),HLOOKUP(AG$10,'FLUJO PROYECTADO'!$E$11:$XFD$46,'FLUJO COMPLETO'!$A24,FALSE)),"")</f>
        <v>0</v>
      </c>
      <c r="AH24" s="2">
        <f>+IFERROR(IF(AH$10&lt;=$E$2,HLOOKUP(AH$10,'FLUJO REAL'!$E$13:$XFD$50,'FLUJO COMPLETO'!$A24,FALSE)/HLOOKUP('FLUJO COMPLETO'!AH$10,'FLUJO REAL'!$E$9:$XFD$10,2,FALSE),HLOOKUP(AH$10,'FLUJO PROYECTADO'!$E$11:$XFD$46,'FLUJO COMPLETO'!$A24,FALSE)),"")</f>
        <v>0</v>
      </c>
      <c r="AI24" s="2">
        <f>+IFERROR(IF(AI$10&lt;=$E$2,HLOOKUP(AI$10,'FLUJO REAL'!$E$13:$XFD$50,'FLUJO COMPLETO'!$A24,FALSE)/HLOOKUP('FLUJO COMPLETO'!AI$10,'FLUJO REAL'!$E$9:$XFD$10,2,FALSE),HLOOKUP(AI$10,'FLUJO PROYECTADO'!$E$11:$XFD$46,'FLUJO COMPLETO'!$A24,FALSE)),"")</f>
        <v>0</v>
      </c>
      <c r="AJ24" s="2">
        <f>+IFERROR(IF(AJ$10&lt;=$E$2,HLOOKUP(AJ$10,'FLUJO REAL'!$E$13:$XFD$50,'FLUJO COMPLETO'!$A24,FALSE)/HLOOKUP('FLUJO COMPLETO'!AJ$10,'FLUJO REAL'!$E$9:$XFD$10,2,FALSE),HLOOKUP(AJ$10,'FLUJO PROYECTADO'!$E$11:$XFD$46,'FLUJO COMPLETO'!$A24,FALSE)),"")</f>
        <v>0</v>
      </c>
      <c r="AK24" s="2">
        <f>+IFERROR(IF(AK$10&lt;=$E$2,HLOOKUP(AK$10,'FLUJO REAL'!$E$13:$XFD$50,'FLUJO COMPLETO'!$A24,FALSE)/HLOOKUP('FLUJO COMPLETO'!AK$10,'FLUJO REAL'!$E$9:$XFD$10,2,FALSE),HLOOKUP(AK$10,'FLUJO PROYECTADO'!$E$11:$XFD$46,'FLUJO COMPLETO'!$A24,FALSE)),"")</f>
        <v>0</v>
      </c>
      <c r="AL24" s="2">
        <f>+IFERROR(IF(AL$10&lt;=$E$2,HLOOKUP(AL$10,'FLUJO REAL'!$E$13:$XFD$50,'FLUJO COMPLETO'!$A24,FALSE)/HLOOKUP('FLUJO COMPLETO'!AL$10,'FLUJO REAL'!$E$9:$XFD$10,2,FALSE),HLOOKUP(AL$10,'FLUJO PROYECTADO'!$E$11:$XFD$46,'FLUJO COMPLETO'!$A24,FALSE)),"")</f>
        <v>0</v>
      </c>
      <c r="AM24" s="2">
        <f>+IFERROR(IF(AM$10&lt;=$E$2,HLOOKUP(AM$10,'FLUJO REAL'!$E$13:$XFD$50,'FLUJO COMPLETO'!$A24,FALSE)/HLOOKUP('FLUJO COMPLETO'!AM$10,'FLUJO REAL'!$E$9:$XFD$10,2,FALSE),HLOOKUP(AM$10,'FLUJO PROYECTADO'!$E$11:$XFD$46,'FLUJO COMPLETO'!$A24,FALSE)),"")</f>
        <v>0</v>
      </c>
      <c r="AN24" s="2">
        <f>+IFERROR(IF(AN$10&lt;=$E$2,HLOOKUP(AN$10,'FLUJO REAL'!$E$13:$XFD$50,'FLUJO COMPLETO'!$A24,FALSE)/HLOOKUP('FLUJO COMPLETO'!AN$10,'FLUJO REAL'!$E$9:$XFD$10,2,FALSE),HLOOKUP(AN$10,'FLUJO PROYECTADO'!$E$11:$XFD$46,'FLUJO COMPLETO'!$A24,FALSE)),"")</f>
        <v>0</v>
      </c>
      <c r="AO24" s="2">
        <f>+IFERROR(IF(AO$10&lt;=$E$2,HLOOKUP(AO$10,'FLUJO REAL'!$E$13:$XFD$50,'FLUJO COMPLETO'!$A24,FALSE)/HLOOKUP('FLUJO COMPLETO'!AO$10,'FLUJO REAL'!$E$9:$XFD$10,2,FALSE),HLOOKUP(AO$10,'FLUJO PROYECTADO'!$E$11:$XFD$46,'FLUJO COMPLETO'!$A24,FALSE)),"")</f>
        <v>0</v>
      </c>
      <c r="AP24" s="2">
        <f>+IFERROR(IF(AP$10&lt;=$E$2,HLOOKUP(AP$10,'FLUJO REAL'!$E$13:$XFD$50,'FLUJO COMPLETO'!$A24,FALSE)/HLOOKUP('FLUJO COMPLETO'!AP$10,'FLUJO REAL'!$E$9:$XFD$10,2,FALSE),HLOOKUP(AP$10,'FLUJO PROYECTADO'!$E$11:$XFD$46,'FLUJO COMPLETO'!$A24,FALSE)),"")</f>
        <v>0</v>
      </c>
      <c r="AQ24" s="2">
        <f>+IFERROR(IF(AQ$10&lt;=$E$2,HLOOKUP(AQ$10,'FLUJO REAL'!$E$13:$XFD$50,'FLUJO COMPLETO'!$A24,FALSE)/HLOOKUP('FLUJO COMPLETO'!AQ$10,'FLUJO REAL'!$E$9:$XFD$10,2,FALSE),HLOOKUP(AQ$10,'FLUJO PROYECTADO'!$E$11:$XFD$46,'FLUJO COMPLETO'!$A24,FALSE)),"")</f>
        <v>0</v>
      </c>
      <c r="AR24" s="2">
        <f>+IFERROR(IF(AR$10&lt;=$E$2,HLOOKUP(AR$10,'FLUJO REAL'!$E$13:$XFD$50,'FLUJO COMPLETO'!$A24,FALSE)/HLOOKUP('FLUJO COMPLETO'!AR$10,'FLUJO REAL'!$E$9:$XFD$10,2,FALSE),HLOOKUP(AR$10,'FLUJO PROYECTADO'!$E$11:$XFD$46,'FLUJO COMPLETO'!$A24,FALSE)),"")</f>
        <v>0</v>
      </c>
      <c r="AS24" s="2">
        <f>+IFERROR(IF(AS$10&lt;=$E$2,HLOOKUP(AS$10,'FLUJO REAL'!$E$13:$XFD$50,'FLUJO COMPLETO'!$A24,FALSE)/HLOOKUP('FLUJO COMPLETO'!AS$10,'FLUJO REAL'!$E$9:$XFD$10,2,FALSE),HLOOKUP(AS$10,'FLUJO PROYECTADO'!$E$11:$XFD$46,'FLUJO COMPLETO'!$A24,FALSE)),"")</f>
        <v>0</v>
      </c>
      <c r="AT24" s="2">
        <f>+IFERROR(IF(AT$10&lt;=$E$2,HLOOKUP(AT$10,'FLUJO REAL'!$E$13:$XFD$50,'FLUJO COMPLETO'!$A24,FALSE)/HLOOKUP('FLUJO COMPLETO'!AT$10,'FLUJO REAL'!$E$9:$XFD$10,2,FALSE),HLOOKUP(AT$10,'FLUJO PROYECTADO'!$E$11:$XFD$46,'FLUJO COMPLETO'!$A24,FALSE)),"")</f>
        <v>0</v>
      </c>
      <c r="AU24" s="2">
        <f>+IFERROR(IF(AU$10&lt;=$E$2,HLOOKUP(AU$10,'FLUJO REAL'!$E$13:$XFD$50,'FLUJO COMPLETO'!$A24,FALSE)/HLOOKUP('FLUJO COMPLETO'!AU$10,'FLUJO REAL'!$E$9:$XFD$10,2,FALSE),HLOOKUP(AU$10,'FLUJO PROYECTADO'!$E$11:$XFD$46,'FLUJO COMPLETO'!$A24,FALSE)),"")</f>
        <v>0</v>
      </c>
      <c r="AV24" s="2">
        <f>+IFERROR(IF(AV$10&lt;=$E$2,HLOOKUP(AV$10,'FLUJO REAL'!$E$13:$XFD$50,'FLUJO COMPLETO'!$A24,FALSE)/HLOOKUP('FLUJO COMPLETO'!AV$10,'FLUJO REAL'!$E$9:$XFD$10,2,FALSE),HLOOKUP(AV$10,'FLUJO PROYECTADO'!$E$11:$XFD$46,'FLUJO COMPLETO'!$A24,FALSE)),"")</f>
        <v>0</v>
      </c>
      <c r="AW24" s="2">
        <f>+IFERROR(IF(AW$10&lt;=$E$2,HLOOKUP(AW$10,'FLUJO REAL'!$E$13:$XFD$50,'FLUJO COMPLETO'!$A24,FALSE)/HLOOKUP('FLUJO COMPLETO'!AW$10,'FLUJO REAL'!$E$9:$XFD$10,2,FALSE),HLOOKUP(AW$10,'FLUJO PROYECTADO'!$E$11:$XFD$46,'FLUJO COMPLETO'!$A24,FALSE)),"")</f>
        <v>0</v>
      </c>
      <c r="AX24" s="2">
        <f>+IFERROR(IF(AX$10&lt;=$E$2,HLOOKUP(AX$10,'FLUJO REAL'!$E$13:$XFD$50,'FLUJO COMPLETO'!$A24,FALSE)/HLOOKUP('FLUJO COMPLETO'!AX$10,'FLUJO REAL'!$E$9:$XFD$10,2,FALSE),HLOOKUP(AX$10,'FLUJO PROYECTADO'!$E$11:$XFD$46,'FLUJO COMPLETO'!$A24,FALSE)),"")</f>
        <v>0</v>
      </c>
      <c r="AY24" s="2">
        <f>+IFERROR(IF(AY$10&lt;=$E$2,HLOOKUP(AY$10,'FLUJO REAL'!$E$13:$XFD$50,'FLUJO COMPLETO'!$A24,FALSE)/HLOOKUP('FLUJO COMPLETO'!AY$10,'FLUJO REAL'!$E$9:$XFD$10,2,FALSE),HLOOKUP(AY$10,'FLUJO PROYECTADO'!$E$11:$XFD$46,'FLUJO COMPLETO'!$A24,FALSE)),"")</f>
        <v>0</v>
      </c>
      <c r="AZ24" s="2">
        <f>+IFERROR(IF(AZ$10&lt;=$E$2,HLOOKUP(AZ$10,'FLUJO REAL'!$E$13:$XFD$50,'FLUJO COMPLETO'!$A24,FALSE)/HLOOKUP('FLUJO COMPLETO'!AZ$10,'FLUJO REAL'!$E$9:$XFD$10,2,FALSE),HLOOKUP(AZ$10,'FLUJO PROYECTADO'!$E$11:$XFD$46,'FLUJO COMPLETO'!$A24,FALSE)),"")</f>
        <v>0</v>
      </c>
      <c r="BA24" s="2">
        <f>+IFERROR(IF(BA$10&lt;=$E$2,HLOOKUP(BA$10,'FLUJO REAL'!$E$13:$XFD$50,'FLUJO COMPLETO'!$A24,FALSE)/HLOOKUP('FLUJO COMPLETO'!BA$10,'FLUJO REAL'!$E$9:$XFD$10,2,FALSE),HLOOKUP(BA$10,'FLUJO PROYECTADO'!$E$11:$XFD$46,'FLUJO COMPLETO'!$A24,FALSE)),"")</f>
        <v>0</v>
      </c>
      <c r="BB24" s="2">
        <f>+IFERROR(IF(BB$10&lt;=$E$2,HLOOKUP(BB$10,'FLUJO REAL'!$E$13:$XFD$50,'FLUJO COMPLETO'!$A24,FALSE)/HLOOKUP('FLUJO COMPLETO'!BB$10,'FLUJO REAL'!$E$9:$XFD$10,2,FALSE),HLOOKUP(BB$10,'FLUJO PROYECTADO'!$E$11:$XFD$46,'FLUJO COMPLETO'!$A24,FALSE)),"")</f>
        <v>0</v>
      </c>
      <c r="BC24" s="2">
        <f>+IFERROR(IF(BC$10&lt;=$E$2,HLOOKUP(BC$10,'FLUJO REAL'!$E$13:$XFD$50,'FLUJO COMPLETO'!$A24,FALSE)/HLOOKUP('FLUJO COMPLETO'!BC$10,'FLUJO REAL'!$E$9:$XFD$10,2,FALSE),HLOOKUP(BC$10,'FLUJO PROYECTADO'!$E$11:$XFD$46,'FLUJO COMPLETO'!$A24,FALSE)),"")</f>
        <v>0</v>
      </c>
      <c r="BD24" s="2">
        <f>+IFERROR(IF(BD$10&lt;=$E$2,HLOOKUP(BD$10,'FLUJO REAL'!$E$13:$XFD$50,'FLUJO COMPLETO'!$A24,FALSE)/HLOOKUP('FLUJO COMPLETO'!BD$10,'FLUJO REAL'!$E$9:$XFD$10,2,FALSE),HLOOKUP(BD$10,'FLUJO PROYECTADO'!$E$11:$XFD$46,'FLUJO COMPLETO'!$A24,FALSE)),"")</f>
        <v>0</v>
      </c>
      <c r="BE24" s="2">
        <f>+IFERROR(IF(BE$10&lt;=$E$2,HLOOKUP(BE$10,'FLUJO REAL'!$E$13:$XFD$50,'FLUJO COMPLETO'!$A24,FALSE)/HLOOKUP('FLUJO COMPLETO'!BE$10,'FLUJO REAL'!$E$9:$XFD$10,2,FALSE),HLOOKUP(BE$10,'FLUJO PROYECTADO'!$E$11:$XFD$46,'FLUJO COMPLETO'!$A24,FALSE)),"")</f>
        <v>0</v>
      </c>
      <c r="BF24" s="2">
        <f>+IFERROR(IF(BF$10&lt;=$E$2,HLOOKUP(BF$10,'FLUJO REAL'!$E$13:$XFD$50,'FLUJO COMPLETO'!$A24,FALSE)/HLOOKUP('FLUJO COMPLETO'!BF$10,'FLUJO REAL'!$E$9:$XFD$10,2,FALSE),HLOOKUP(BF$10,'FLUJO PROYECTADO'!$E$11:$XFD$46,'FLUJO COMPLETO'!$A24,FALSE)),"")</f>
        <v>0</v>
      </c>
      <c r="BG24" s="2">
        <f>+IFERROR(IF(BG$10&lt;=$E$2,HLOOKUP(BG$10,'FLUJO REAL'!$E$13:$XFD$50,'FLUJO COMPLETO'!$A24,FALSE)/HLOOKUP('FLUJO COMPLETO'!BG$10,'FLUJO REAL'!$E$9:$XFD$10,2,FALSE),HLOOKUP(BG$10,'FLUJO PROYECTADO'!$E$11:$XFD$46,'FLUJO COMPLETO'!$A24,FALSE)),"")</f>
        <v>0</v>
      </c>
      <c r="BH24" s="2">
        <f>+IFERROR(IF(BH$10&lt;=$E$2,HLOOKUP(BH$10,'FLUJO REAL'!$E$13:$XFD$50,'FLUJO COMPLETO'!$A24,FALSE)/HLOOKUP('FLUJO COMPLETO'!BH$10,'FLUJO REAL'!$E$9:$XFD$10,2,FALSE),HLOOKUP(BH$10,'FLUJO PROYECTADO'!$E$11:$XFD$46,'FLUJO COMPLETO'!$A24,FALSE)),"")</f>
        <v>0</v>
      </c>
      <c r="BI24" s="2">
        <f>+IFERROR(IF(BI$10&lt;=$E$2,HLOOKUP(BI$10,'FLUJO REAL'!$E$13:$XFD$50,'FLUJO COMPLETO'!$A24,FALSE)/HLOOKUP('FLUJO COMPLETO'!BI$10,'FLUJO REAL'!$E$9:$XFD$10,2,FALSE),HLOOKUP(BI$10,'FLUJO PROYECTADO'!$E$11:$XFD$46,'FLUJO COMPLETO'!$A24,FALSE)),"")</f>
        <v>0</v>
      </c>
      <c r="BJ24" s="2">
        <f>+IFERROR(IF(BJ$10&lt;=$E$2,HLOOKUP(BJ$10,'FLUJO REAL'!$E$13:$XFD$50,'FLUJO COMPLETO'!$A24,FALSE)/HLOOKUP('FLUJO COMPLETO'!BJ$10,'FLUJO REAL'!$E$9:$XFD$10,2,FALSE),HLOOKUP(BJ$10,'FLUJO PROYECTADO'!$E$11:$XFD$46,'FLUJO COMPLETO'!$A24,FALSE)),"")</f>
        <v>0</v>
      </c>
      <c r="BK24" s="2">
        <f>+IFERROR(IF(BK$10&lt;=$E$2,HLOOKUP(BK$10,'FLUJO REAL'!$E$13:$XFD$50,'FLUJO COMPLETO'!$A24,FALSE)/HLOOKUP('FLUJO COMPLETO'!BK$10,'FLUJO REAL'!$E$9:$XFD$10,2,FALSE),HLOOKUP(BK$10,'FLUJO PROYECTADO'!$E$11:$XFD$46,'FLUJO COMPLETO'!$A24,FALSE)),"")</f>
        <v>0</v>
      </c>
      <c r="BL24" s="2">
        <f>+IFERROR(IF(BL$10&lt;=$E$2,HLOOKUP(BL$10,'FLUJO REAL'!$E$13:$XFD$50,'FLUJO COMPLETO'!$A24,FALSE)/HLOOKUP('FLUJO COMPLETO'!BL$10,'FLUJO REAL'!$E$9:$XFD$10,2,FALSE),HLOOKUP(BL$10,'FLUJO PROYECTADO'!$E$11:$XFD$46,'FLUJO COMPLETO'!$A24,FALSE)),"")</f>
        <v>0</v>
      </c>
      <c r="BM24" s="2">
        <f>+IFERROR(IF(BM$10&lt;=$E$2,HLOOKUP(BM$10,'FLUJO REAL'!$E$13:$XFD$50,'FLUJO COMPLETO'!$A24,FALSE)/HLOOKUP('FLUJO COMPLETO'!BM$10,'FLUJO REAL'!$E$9:$XFD$10,2,FALSE),HLOOKUP(BM$10,'FLUJO PROYECTADO'!$E$11:$XFD$46,'FLUJO COMPLETO'!$A24,FALSE)),"")</f>
        <v>0</v>
      </c>
    </row>
    <row r="25" spans="1:65" ht="30" x14ac:dyDescent="0.25">
      <c r="A25">
        <v>16</v>
      </c>
      <c r="B25" s="153"/>
      <c r="C25" s="154"/>
      <c r="D25" s="10" t="s">
        <v>14</v>
      </c>
      <c r="E25" s="26">
        <f t="shared" si="6"/>
        <v>0</v>
      </c>
      <c r="F25" s="2" t="str">
        <f>+IFERROR(IF(F$10&lt;=$E$2,HLOOKUP(F$10,'FLUJO REAL'!$E$13:$XFD$50,'FLUJO COMPLETO'!$A25,FALSE)/HLOOKUP('FLUJO COMPLETO'!F$10,'FLUJO REAL'!$E$9:$XFD$10,2,FALSE),HLOOKUP(F$10,'FLUJO PROYECTADO'!$E$11:$XFD$46,'FLUJO COMPLETO'!$A25,FALSE)),"")</f>
        <v/>
      </c>
      <c r="G25" s="2">
        <f>+IFERROR(IF(G$10&lt;=$E$2,HLOOKUP(G$10,'FLUJO REAL'!$E$13:$XFD$50,'FLUJO COMPLETO'!$A25,FALSE)/HLOOKUP('FLUJO COMPLETO'!G$10,'FLUJO REAL'!$E$9:$XFD$10,2,FALSE),HLOOKUP(G$10,'FLUJO PROYECTADO'!$E$11:$XFD$46,'FLUJO COMPLETO'!$A25,FALSE)),"")</f>
        <v>0</v>
      </c>
      <c r="H25" s="2">
        <f>+IFERROR(IF(H$10&lt;=$E$2,HLOOKUP(H$10,'FLUJO REAL'!$E$13:$XFD$50,'FLUJO COMPLETO'!$A25,FALSE)/HLOOKUP('FLUJO COMPLETO'!H$10,'FLUJO REAL'!$E$9:$XFD$10,2,FALSE),HLOOKUP(H$10,'FLUJO PROYECTADO'!$E$11:$XFD$46,'FLUJO COMPLETO'!$A25,FALSE)),"")</f>
        <v>0</v>
      </c>
      <c r="I25" s="2">
        <f>+IFERROR(IF(I$10&lt;=$E$2,HLOOKUP(I$10,'FLUJO REAL'!$E$13:$XFD$50,'FLUJO COMPLETO'!$A25,FALSE)/HLOOKUP('FLUJO COMPLETO'!I$10,'FLUJO REAL'!$E$9:$XFD$10,2,FALSE),HLOOKUP(I$10,'FLUJO PROYECTADO'!$E$11:$XFD$46,'FLUJO COMPLETO'!$A25,FALSE)),"")</f>
        <v>0</v>
      </c>
      <c r="J25" s="2">
        <f>+IFERROR(IF(J$10&lt;=$E$2,HLOOKUP(J$10,'FLUJO REAL'!$E$13:$XFD$50,'FLUJO COMPLETO'!$A25,FALSE)/HLOOKUP('FLUJO COMPLETO'!J$10,'FLUJO REAL'!$E$9:$XFD$10,2,FALSE),HLOOKUP(J$10,'FLUJO PROYECTADO'!$E$11:$XFD$46,'FLUJO COMPLETO'!$A25,FALSE)),"")</f>
        <v>0</v>
      </c>
      <c r="K25" s="2">
        <f>+IFERROR(IF(K$10&lt;=$E$2,HLOOKUP(K$10,'FLUJO REAL'!$E$13:$XFD$50,'FLUJO COMPLETO'!$A25,FALSE)/HLOOKUP('FLUJO COMPLETO'!K$10,'FLUJO REAL'!$E$9:$XFD$10,2,FALSE),HLOOKUP(K$10,'FLUJO PROYECTADO'!$E$11:$XFD$46,'FLUJO COMPLETO'!$A25,FALSE)),"")</f>
        <v>0</v>
      </c>
      <c r="L25" s="2">
        <f>+IFERROR(IF(L$10&lt;=$E$2,HLOOKUP(L$10,'FLUJO REAL'!$E$13:$XFD$50,'FLUJO COMPLETO'!$A25,FALSE)/HLOOKUP('FLUJO COMPLETO'!L$10,'FLUJO REAL'!$E$9:$XFD$10,2,FALSE),HLOOKUP(L$10,'FLUJO PROYECTADO'!$E$11:$XFD$46,'FLUJO COMPLETO'!$A25,FALSE)),"")</f>
        <v>0</v>
      </c>
      <c r="M25" s="2">
        <f>+IFERROR(IF(M$10&lt;=$E$2,HLOOKUP(M$10,'FLUJO REAL'!$E$13:$XFD$50,'FLUJO COMPLETO'!$A25,FALSE)/HLOOKUP('FLUJO COMPLETO'!M$10,'FLUJO REAL'!$E$9:$XFD$10,2,FALSE),HLOOKUP(M$10,'FLUJO PROYECTADO'!$E$11:$XFD$46,'FLUJO COMPLETO'!$A25,FALSE)),"")</f>
        <v>0</v>
      </c>
      <c r="N25" s="2">
        <f>+IFERROR(IF(N$10&lt;=$E$2,HLOOKUP(N$10,'FLUJO REAL'!$E$13:$XFD$50,'FLUJO COMPLETO'!$A25,FALSE)/HLOOKUP('FLUJO COMPLETO'!N$10,'FLUJO REAL'!$E$9:$XFD$10,2,FALSE),HLOOKUP(N$10,'FLUJO PROYECTADO'!$E$11:$XFD$46,'FLUJO COMPLETO'!$A25,FALSE)),"")</f>
        <v>0</v>
      </c>
      <c r="O25" s="2">
        <f>+IFERROR(IF(O$10&lt;=$E$2,HLOOKUP(O$10,'FLUJO REAL'!$E$13:$XFD$50,'FLUJO COMPLETO'!$A25,FALSE)/HLOOKUP('FLUJO COMPLETO'!O$10,'FLUJO REAL'!$E$9:$XFD$10,2,FALSE),HLOOKUP(O$10,'FLUJO PROYECTADO'!$E$11:$XFD$46,'FLUJO COMPLETO'!$A25,FALSE)),"")</f>
        <v>0</v>
      </c>
      <c r="P25" s="2">
        <f>+IFERROR(IF(P$10&lt;=$E$2,HLOOKUP(P$10,'FLUJO REAL'!$E$13:$XFD$50,'FLUJO COMPLETO'!$A25,FALSE)/HLOOKUP('FLUJO COMPLETO'!P$10,'FLUJO REAL'!$E$9:$XFD$10,2,FALSE),HLOOKUP(P$10,'FLUJO PROYECTADO'!$E$11:$XFD$46,'FLUJO COMPLETO'!$A25,FALSE)),"")</f>
        <v>0</v>
      </c>
      <c r="Q25" s="2">
        <f>+IFERROR(IF(Q$10&lt;=$E$2,HLOOKUP(Q$10,'FLUJO REAL'!$E$13:$XFD$50,'FLUJO COMPLETO'!$A25,FALSE)/HLOOKUP('FLUJO COMPLETO'!Q$10,'FLUJO REAL'!$E$9:$XFD$10,2,FALSE),HLOOKUP(Q$10,'FLUJO PROYECTADO'!$E$11:$XFD$46,'FLUJO COMPLETO'!$A25,FALSE)),"")</f>
        <v>0</v>
      </c>
      <c r="R25" s="2">
        <f>+IFERROR(IF(R$10&lt;=$E$2,HLOOKUP(R$10,'FLUJO REAL'!$E$13:$XFD$50,'FLUJO COMPLETO'!$A25,FALSE)/HLOOKUP('FLUJO COMPLETO'!R$10,'FLUJO REAL'!$E$9:$XFD$10,2,FALSE),HLOOKUP(R$10,'FLUJO PROYECTADO'!$E$11:$XFD$46,'FLUJO COMPLETO'!$A25,FALSE)),"")</f>
        <v>0</v>
      </c>
      <c r="S25" s="2">
        <f>+IFERROR(IF(S$10&lt;=$E$2,HLOOKUP(S$10,'FLUJO REAL'!$E$13:$XFD$50,'FLUJO COMPLETO'!$A25,FALSE)/HLOOKUP('FLUJO COMPLETO'!S$10,'FLUJO REAL'!$E$9:$XFD$10,2,FALSE),HLOOKUP(S$10,'FLUJO PROYECTADO'!$E$11:$XFD$46,'FLUJO COMPLETO'!$A25,FALSE)),"")</f>
        <v>0</v>
      </c>
      <c r="T25" s="2">
        <f>+IFERROR(IF(T$10&lt;=$E$2,HLOOKUP(T$10,'FLUJO REAL'!$E$13:$XFD$50,'FLUJO COMPLETO'!$A25,FALSE)/HLOOKUP('FLUJO COMPLETO'!T$10,'FLUJO REAL'!$E$9:$XFD$10,2,FALSE),HLOOKUP(T$10,'FLUJO PROYECTADO'!$E$11:$XFD$46,'FLUJO COMPLETO'!$A25,FALSE)),"")</f>
        <v>0</v>
      </c>
      <c r="U25" s="2">
        <f>+IFERROR(IF(U$10&lt;=$E$2,HLOOKUP(U$10,'FLUJO REAL'!$E$13:$XFD$50,'FLUJO COMPLETO'!$A25,FALSE)/HLOOKUP('FLUJO COMPLETO'!U$10,'FLUJO REAL'!$E$9:$XFD$10,2,FALSE),HLOOKUP(U$10,'FLUJO PROYECTADO'!$E$11:$XFD$46,'FLUJO COMPLETO'!$A25,FALSE)),"")</f>
        <v>0</v>
      </c>
      <c r="V25" s="2">
        <f>+IFERROR(IF(V$10&lt;=$E$2,HLOOKUP(V$10,'FLUJO REAL'!$E$13:$XFD$50,'FLUJO COMPLETO'!$A25,FALSE)/HLOOKUP('FLUJO COMPLETO'!V$10,'FLUJO REAL'!$E$9:$XFD$10,2,FALSE),HLOOKUP(V$10,'FLUJO PROYECTADO'!$E$11:$XFD$46,'FLUJO COMPLETO'!$A25,FALSE)),"")</f>
        <v>0</v>
      </c>
      <c r="W25" s="2">
        <f>+IFERROR(IF(W$10&lt;=$E$2,HLOOKUP(W$10,'FLUJO REAL'!$E$13:$XFD$50,'FLUJO COMPLETO'!$A25,FALSE)/HLOOKUP('FLUJO COMPLETO'!W$10,'FLUJO REAL'!$E$9:$XFD$10,2,FALSE),HLOOKUP(W$10,'FLUJO PROYECTADO'!$E$11:$XFD$46,'FLUJO COMPLETO'!$A25,FALSE)),"")</f>
        <v>0</v>
      </c>
      <c r="X25" s="2">
        <f>+IFERROR(IF(X$10&lt;=$E$2,HLOOKUP(X$10,'FLUJO REAL'!$E$13:$XFD$50,'FLUJO COMPLETO'!$A25,FALSE)/HLOOKUP('FLUJO COMPLETO'!X$10,'FLUJO REAL'!$E$9:$XFD$10,2,FALSE),HLOOKUP(X$10,'FLUJO PROYECTADO'!$E$11:$XFD$46,'FLUJO COMPLETO'!$A25,FALSE)),"")</f>
        <v>0</v>
      </c>
      <c r="Y25" s="2">
        <f>+IFERROR(IF(Y$10&lt;=$E$2,HLOOKUP(Y$10,'FLUJO REAL'!$E$13:$XFD$50,'FLUJO COMPLETO'!$A25,FALSE)/HLOOKUP('FLUJO COMPLETO'!Y$10,'FLUJO REAL'!$E$9:$XFD$10,2,FALSE),HLOOKUP(Y$10,'FLUJO PROYECTADO'!$E$11:$XFD$46,'FLUJO COMPLETO'!$A25,FALSE)),"")</f>
        <v>0</v>
      </c>
      <c r="Z25" s="2">
        <f>+IFERROR(IF(Z$10&lt;=$E$2,HLOOKUP(Z$10,'FLUJO REAL'!$E$13:$XFD$50,'FLUJO COMPLETO'!$A25,FALSE)/HLOOKUP('FLUJO COMPLETO'!Z$10,'FLUJO REAL'!$E$9:$XFD$10,2,FALSE),HLOOKUP(Z$10,'FLUJO PROYECTADO'!$E$11:$XFD$46,'FLUJO COMPLETO'!$A25,FALSE)),"")</f>
        <v>0</v>
      </c>
      <c r="AA25" s="2">
        <f>+IFERROR(IF(AA$10&lt;=$E$2,HLOOKUP(AA$10,'FLUJO REAL'!$E$13:$XFD$50,'FLUJO COMPLETO'!$A25,FALSE)/HLOOKUP('FLUJO COMPLETO'!AA$10,'FLUJO REAL'!$E$9:$XFD$10,2,FALSE),HLOOKUP(AA$10,'FLUJO PROYECTADO'!$E$11:$XFD$46,'FLUJO COMPLETO'!$A25,FALSE)),"")</f>
        <v>0</v>
      </c>
      <c r="AB25" s="2">
        <f>+IFERROR(IF(AB$10&lt;=$E$2,HLOOKUP(AB$10,'FLUJO REAL'!$E$13:$XFD$50,'FLUJO COMPLETO'!$A25,FALSE)/HLOOKUP('FLUJO COMPLETO'!AB$10,'FLUJO REAL'!$E$9:$XFD$10,2,FALSE),HLOOKUP(AB$10,'FLUJO PROYECTADO'!$E$11:$XFD$46,'FLUJO COMPLETO'!$A25,FALSE)),"")</f>
        <v>0</v>
      </c>
      <c r="AC25" s="2">
        <f>+IFERROR(IF(AC$10&lt;=$E$2,HLOOKUP(AC$10,'FLUJO REAL'!$E$13:$XFD$50,'FLUJO COMPLETO'!$A25,FALSE)/HLOOKUP('FLUJO COMPLETO'!AC$10,'FLUJO REAL'!$E$9:$XFD$10,2,FALSE),HLOOKUP(AC$10,'FLUJO PROYECTADO'!$E$11:$XFD$46,'FLUJO COMPLETO'!$A25,FALSE)),"")</f>
        <v>0</v>
      </c>
      <c r="AD25" s="2">
        <f>+IFERROR(IF(AD$10&lt;=$E$2,HLOOKUP(AD$10,'FLUJO REAL'!$E$13:$XFD$50,'FLUJO COMPLETO'!$A25,FALSE)/HLOOKUP('FLUJO COMPLETO'!AD$10,'FLUJO REAL'!$E$9:$XFD$10,2,FALSE),HLOOKUP(AD$10,'FLUJO PROYECTADO'!$E$11:$XFD$46,'FLUJO COMPLETO'!$A25,FALSE)),"")</f>
        <v>0</v>
      </c>
      <c r="AE25" s="2">
        <f>+IFERROR(IF(AE$10&lt;=$E$2,HLOOKUP(AE$10,'FLUJO REAL'!$E$13:$XFD$50,'FLUJO COMPLETO'!$A25,FALSE)/HLOOKUP('FLUJO COMPLETO'!AE$10,'FLUJO REAL'!$E$9:$XFD$10,2,FALSE),HLOOKUP(AE$10,'FLUJO PROYECTADO'!$E$11:$XFD$46,'FLUJO COMPLETO'!$A25,FALSE)),"")</f>
        <v>0</v>
      </c>
      <c r="AF25" s="2">
        <f>+IFERROR(IF(AF$10&lt;=$E$2,HLOOKUP(AF$10,'FLUJO REAL'!$E$13:$XFD$50,'FLUJO COMPLETO'!$A25,FALSE)/HLOOKUP('FLUJO COMPLETO'!AF$10,'FLUJO REAL'!$E$9:$XFD$10,2,FALSE),HLOOKUP(AF$10,'FLUJO PROYECTADO'!$E$11:$XFD$46,'FLUJO COMPLETO'!$A25,FALSE)),"")</f>
        <v>0</v>
      </c>
      <c r="AG25" s="2">
        <f>+IFERROR(IF(AG$10&lt;=$E$2,HLOOKUP(AG$10,'FLUJO REAL'!$E$13:$XFD$50,'FLUJO COMPLETO'!$A25,FALSE)/HLOOKUP('FLUJO COMPLETO'!AG$10,'FLUJO REAL'!$E$9:$XFD$10,2,FALSE),HLOOKUP(AG$10,'FLUJO PROYECTADO'!$E$11:$XFD$46,'FLUJO COMPLETO'!$A25,FALSE)),"")</f>
        <v>0</v>
      </c>
      <c r="AH25" s="2">
        <f>+IFERROR(IF(AH$10&lt;=$E$2,HLOOKUP(AH$10,'FLUJO REAL'!$E$13:$XFD$50,'FLUJO COMPLETO'!$A25,FALSE)/HLOOKUP('FLUJO COMPLETO'!AH$10,'FLUJO REAL'!$E$9:$XFD$10,2,FALSE),HLOOKUP(AH$10,'FLUJO PROYECTADO'!$E$11:$XFD$46,'FLUJO COMPLETO'!$A25,FALSE)),"")</f>
        <v>0</v>
      </c>
      <c r="AI25" s="2">
        <f>+IFERROR(IF(AI$10&lt;=$E$2,HLOOKUP(AI$10,'FLUJO REAL'!$E$13:$XFD$50,'FLUJO COMPLETO'!$A25,FALSE)/HLOOKUP('FLUJO COMPLETO'!AI$10,'FLUJO REAL'!$E$9:$XFD$10,2,FALSE),HLOOKUP(AI$10,'FLUJO PROYECTADO'!$E$11:$XFD$46,'FLUJO COMPLETO'!$A25,FALSE)),"")</f>
        <v>0</v>
      </c>
      <c r="AJ25" s="2">
        <f>+IFERROR(IF(AJ$10&lt;=$E$2,HLOOKUP(AJ$10,'FLUJO REAL'!$E$13:$XFD$50,'FLUJO COMPLETO'!$A25,FALSE)/HLOOKUP('FLUJO COMPLETO'!AJ$10,'FLUJO REAL'!$E$9:$XFD$10,2,FALSE),HLOOKUP(AJ$10,'FLUJO PROYECTADO'!$E$11:$XFD$46,'FLUJO COMPLETO'!$A25,FALSE)),"")</f>
        <v>0</v>
      </c>
      <c r="AK25" s="2">
        <f>+IFERROR(IF(AK$10&lt;=$E$2,HLOOKUP(AK$10,'FLUJO REAL'!$E$13:$XFD$50,'FLUJO COMPLETO'!$A25,FALSE)/HLOOKUP('FLUJO COMPLETO'!AK$10,'FLUJO REAL'!$E$9:$XFD$10,2,FALSE),HLOOKUP(AK$10,'FLUJO PROYECTADO'!$E$11:$XFD$46,'FLUJO COMPLETO'!$A25,FALSE)),"")</f>
        <v>0</v>
      </c>
      <c r="AL25" s="2">
        <f>+IFERROR(IF(AL$10&lt;=$E$2,HLOOKUP(AL$10,'FLUJO REAL'!$E$13:$XFD$50,'FLUJO COMPLETO'!$A25,FALSE)/HLOOKUP('FLUJO COMPLETO'!AL$10,'FLUJO REAL'!$E$9:$XFD$10,2,FALSE),HLOOKUP(AL$10,'FLUJO PROYECTADO'!$E$11:$XFD$46,'FLUJO COMPLETO'!$A25,FALSE)),"")</f>
        <v>0</v>
      </c>
      <c r="AM25" s="2">
        <f>+IFERROR(IF(AM$10&lt;=$E$2,HLOOKUP(AM$10,'FLUJO REAL'!$E$13:$XFD$50,'FLUJO COMPLETO'!$A25,FALSE)/HLOOKUP('FLUJO COMPLETO'!AM$10,'FLUJO REAL'!$E$9:$XFD$10,2,FALSE),HLOOKUP(AM$10,'FLUJO PROYECTADO'!$E$11:$XFD$46,'FLUJO COMPLETO'!$A25,FALSE)),"")</f>
        <v>0</v>
      </c>
      <c r="AN25" s="2">
        <f>+IFERROR(IF(AN$10&lt;=$E$2,HLOOKUP(AN$10,'FLUJO REAL'!$E$13:$XFD$50,'FLUJO COMPLETO'!$A25,FALSE)/HLOOKUP('FLUJO COMPLETO'!AN$10,'FLUJO REAL'!$E$9:$XFD$10,2,FALSE),HLOOKUP(AN$10,'FLUJO PROYECTADO'!$E$11:$XFD$46,'FLUJO COMPLETO'!$A25,FALSE)),"")</f>
        <v>0</v>
      </c>
      <c r="AO25" s="2">
        <f>+IFERROR(IF(AO$10&lt;=$E$2,HLOOKUP(AO$10,'FLUJO REAL'!$E$13:$XFD$50,'FLUJO COMPLETO'!$A25,FALSE)/HLOOKUP('FLUJO COMPLETO'!AO$10,'FLUJO REAL'!$E$9:$XFD$10,2,FALSE),HLOOKUP(AO$10,'FLUJO PROYECTADO'!$E$11:$XFD$46,'FLUJO COMPLETO'!$A25,FALSE)),"")</f>
        <v>0</v>
      </c>
      <c r="AP25" s="2">
        <f>+IFERROR(IF(AP$10&lt;=$E$2,HLOOKUP(AP$10,'FLUJO REAL'!$E$13:$XFD$50,'FLUJO COMPLETO'!$A25,FALSE)/HLOOKUP('FLUJO COMPLETO'!AP$10,'FLUJO REAL'!$E$9:$XFD$10,2,FALSE),HLOOKUP(AP$10,'FLUJO PROYECTADO'!$E$11:$XFD$46,'FLUJO COMPLETO'!$A25,FALSE)),"")</f>
        <v>0</v>
      </c>
      <c r="AQ25" s="2">
        <f>+IFERROR(IF(AQ$10&lt;=$E$2,HLOOKUP(AQ$10,'FLUJO REAL'!$E$13:$XFD$50,'FLUJO COMPLETO'!$A25,FALSE)/HLOOKUP('FLUJO COMPLETO'!AQ$10,'FLUJO REAL'!$E$9:$XFD$10,2,FALSE),HLOOKUP(AQ$10,'FLUJO PROYECTADO'!$E$11:$XFD$46,'FLUJO COMPLETO'!$A25,FALSE)),"")</f>
        <v>0</v>
      </c>
      <c r="AR25" s="2">
        <f>+IFERROR(IF(AR$10&lt;=$E$2,HLOOKUP(AR$10,'FLUJO REAL'!$E$13:$XFD$50,'FLUJO COMPLETO'!$A25,FALSE)/HLOOKUP('FLUJO COMPLETO'!AR$10,'FLUJO REAL'!$E$9:$XFD$10,2,FALSE),HLOOKUP(AR$10,'FLUJO PROYECTADO'!$E$11:$XFD$46,'FLUJO COMPLETO'!$A25,FALSE)),"")</f>
        <v>0</v>
      </c>
      <c r="AS25" s="2">
        <f>+IFERROR(IF(AS$10&lt;=$E$2,HLOOKUP(AS$10,'FLUJO REAL'!$E$13:$XFD$50,'FLUJO COMPLETO'!$A25,FALSE)/HLOOKUP('FLUJO COMPLETO'!AS$10,'FLUJO REAL'!$E$9:$XFD$10,2,FALSE),HLOOKUP(AS$10,'FLUJO PROYECTADO'!$E$11:$XFD$46,'FLUJO COMPLETO'!$A25,FALSE)),"")</f>
        <v>0</v>
      </c>
      <c r="AT25" s="2">
        <f>+IFERROR(IF(AT$10&lt;=$E$2,HLOOKUP(AT$10,'FLUJO REAL'!$E$13:$XFD$50,'FLUJO COMPLETO'!$A25,FALSE)/HLOOKUP('FLUJO COMPLETO'!AT$10,'FLUJO REAL'!$E$9:$XFD$10,2,FALSE),HLOOKUP(AT$10,'FLUJO PROYECTADO'!$E$11:$XFD$46,'FLUJO COMPLETO'!$A25,FALSE)),"")</f>
        <v>0</v>
      </c>
      <c r="AU25" s="2">
        <f>+IFERROR(IF(AU$10&lt;=$E$2,HLOOKUP(AU$10,'FLUJO REAL'!$E$13:$XFD$50,'FLUJO COMPLETO'!$A25,FALSE)/HLOOKUP('FLUJO COMPLETO'!AU$10,'FLUJO REAL'!$E$9:$XFD$10,2,FALSE),HLOOKUP(AU$10,'FLUJO PROYECTADO'!$E$11:$XFD$46,'FLUJO COMPLETO'!$A25,FALSE)),"")</f>
        <v>0</v>
      </c>
      <c r="AV25" s="2">
        <f>+IFERROR(IF(AV$10&lt;=$E$2,HLOOKUP(AV$10,'FLUJO REAL'!$E$13:$XFD$50,'FLUJO COMPLETO'!$A25,FALSE)/HLOOKUP('FLUJO COMPLETO'!AV$10,'FLUJO REAL'!$E$9:$XFD$10,2,FALSE),HLOOKUP(AV$10,'FLUJO PROYECTADO'!$E$11:$XFD$46,'FLUJO COMPLETO'!$A25,FALSE)),"")</f>
        <v>0</v>
      </c>
      <c r="AW25" s="2">
        <f>+IFERROR(IF(AW$10&lt;=$E$2,HLOOKUP(AW$10,'FLUJO REAL'!$E$13:$XFD$50,'FLUJO COMPLETO'!$A25,FALSE)/HLOOKUP('FLUJO COMPLETO'!AW$10,'FLUJO REAL'!$E$9:$XFD$10,2,FALSE),HLOOKUP(AW$10,'FLUJO PROYECTADO'!$E$11:$XFD$46,'FLUJO COMPLETO'!$A25,FALSE)),"")</f>
        <v>0</v>
      </c>
      <c r="AX25" s="2">
        <f>+IFERROR(IF(AX$10&lt;=$E$2,HLOOKUP(AX$10,'FLUJO REAL'!$E$13:$XFD$50,'FLUJO COMPLETO'!$A25,FALSE)/HLOOKUP('FLUJO COMPLETO'!AX$10,'FLUJO REAL'!$E$9:$XFD$10,2,FALSE),HLOOKUP(AX$10,'FLUJO PROYECTADO'!$E$11:$XFD$46,'FLUJO COMPLETO'!$A25,FALSE)),"")</f>
        <v>0</v>
      </c>
      <c r="AY25" s="2">
        <f>+IFERROR(IF(AY$10&lt;=$E$2,HLOOKUP(AY$10,'FLUJO REAL'!$E$13:$XFD$50,'FLUJO COMPLETO'!$A25,FALSE)/HLOOKUP('FLUJO COMPLETO'!AY$10,'FLUJO REAL'!$E$9:$XFD$10,2,FALSE),HLOOKUP(AY$10,'FLUJO PROYECTADO'!$E$11:$XFD$46,'FLUJO COMPLETO'!$A25,FALSE)),"")</f>
        <v>0</v>
      </c>
      <c r="AZ25" s="2">
        <f>+IFERROR(IF(AZ$10&lt;=$E$2,HLOOKUP(AZ$10,'FLUJO REAL'!$E$13:$XFD$50,'FLUJO COMPLETO'!$A25,FALSE)/HLOOKUP('FLUJO COMPLETO'!AZ$10,'FLUJO REAL'!$E$9:$XFD$10,2,FALSE),HLOOKUP(AZ$10,'FLUJO PROYECTADO'!$E$11:$XFD$46,'FLUJO COMPLETO'!$A25,FALSE)),"")</f>
        <v>0</v>
      </c>
      <c r="BA25" s="2">
        <f>+IFERROR(IF(BA$10&lt;=$E$2,HLOOKUP(BA$10,'FLUJO REAL'!$E$13:$XFD$50,'FLUJO COMPLETO'!$A25,FALSE)/HLOOKUP('FLUJO COMPLETO'!BA$10,'FLUJO REAL'!$E$9:$XFD$10,2,FALSE),HLOOKUP(BA$10,'FLUJO PROYECTADO'!$E$11:$XFD$46,'FLUJO COMPLETO'!$A25,FALSE)),"")</f>
        <v>0</v>
      </c>
      <c r="BB25" s="2">
        <f>+IFERROR(IF(BB$10&lt;=$E$2,HLOOKUP(BB$10,'FLUJO REAL'!$E$13:$XFD$50,'FLUJO COMPLETO'!$A25,FALSE)/HLOOKUP('FLUJO COMPLETO'!BB$10,'FLUJO REAL'!$E$9:$XFD$10,2,FALSE),HLOOKUP(BB$10,'FLUJO PROYECTADO'!$E$11:$XFD$46,'FLUJO COMPLETO'!$A25,FALSE)),"")</f>
        <v>0</v>
      </c>
      <c r="BC25" s="2">
        <f>+IFERROR(IF(BC$10&lt;=$E$2,HLOOKUP(BC$10,'FLUJO REAL'!$E$13:$XFD$50,'FLUJO COMPLETO'!$A25,FALSE)/HLOOKUP('FLUJO COMPLETO'!BC$10,'FLUJO REAL'!$E$9:$XFD$10,2,FALSE),HLOOKUP(BC$10,'FLUJO PROYECTADO'!$E$11:$XFD$46,'FLUJO COMPLETO'!$A25,FALSE)),"")</f>
        <v>0</v>
      </c>
      <c r="BD25" s="2">
        <f>+IFERROR(IF(BD$10&lt;=$E$2,HLOOKUP(BD$10,'FLUJO REAL'!$E$13:$XFD$50,'FLUJO COMPLETO'!$A25,FALSE)/HLOOKUP('FLUJO COMPLETO'!BD$10,'FLUJO REAL'!$E$9:$XFD$10,2,FALSE),HLOOKUP(BD$10,'FLUJO PROYECTADO'!$E$11:$XFD$46,'FLUJO COMPLETO'!$A25,FALSE)),"")</f>
        <v>0</v>
      </c>
      <c r="BE25" s="2">
        <f>+IFERROR(IF(BE$10&lt;=$E$2,HLOOKUP(BE$10,'FLUJO REAL'!$E$13:$XFD$50,'FLUJO COMPLETO'!$A25,FALSE)/HLOOKUP('FLUJO COMPLETO'!BE$10,'FLUJO REAL'!$E$9:$XFD$10,2,FALSE),HLOOKUP(BE$10,'FLUJO PROYECTADO'!$E$11:$XFD$46,'FLUJO COMPLETO'!$A25,FALSE)),"")</f>
        <v>0</v>
      </c>
      <c r="BF25" s="2">
        <f>+IFERROR(IF(BF$10&lt;=$E$2,HLOOKUP(BF$10,'FLUJO REAL'!$E$13:$XFD$50,'FLUJO COMPLETO'!$A25,FALSE)/HLOOKUP('FLUJO COMPLETO'!BF$10,'FLUJO REAL'!$E$9:$XFD$10,2,FALSE),HLOOKUP(BF$10,'FLUJO PROYECTADO'!$E$11:$XFD$46,'FLUJO COMPLETO'!$A25,FALSE)),"")</f>
        <v>0</v>
      </c>
      <c r="BG25" s="2">
        <f>+IFERROR(IF(BG$10&lt;=$E$2,HLOOKUP(BG$10,'FLUJO REAL'!$E$13:$XFD$50,'FLUJO COMPLETO'!$A25,FALSE)/HLOOKUP('FLUJO COMPLETO'!BG$10,'FLUJO REAL'!$E$9:$XFD$10,2,FALSE),HLOOKUP(BG$10,'FLUJO PROYECTADO'!$E$11:$XFD$46,'FLUJO COMPLETO'!$A25,FALSE)),"")</f>
        <v>0</v>
      </c>
      <c r="BH25" s="2">
        <f>+IFERROR(IF(BH$10&lt;=$E$2,HLOOKUP(BH$10,'FLUJO REAL'!$E$13:$XFD$50,'FLUJO COMPLETO'!$A25,FALSE)/HLOOKUP('FLUJO COMPLETO'!BH$10,'FLUJO REAL'!$E$9:$XFD$10,2,FALSE),HLOOKUP(BH$10,'FLUJO PROYECTADO'!$E$11:$XFD$46,'FLUJO COMPLETO'!$A25,FALSE)),"")</f>
        <v>0</v>
      </c>
      <c r="BI25" s="2">
        <f>+IFERROR(IF(BI$10&lt;=$E$2,HLOOKUP(BI$10,'FLUJO REAL'!$E$13:$XFD$50,'FLUJO COMPLETO'!$A25,FALSE)/HLOOKUP('FLUJO COMPLETO'!BI$10,'FLUJO REAL'!$E$9:$XFD$10,2,FALSE),HLOOKUP(BI$10,'FLUJO PROYECTADO'!$E$11:$XFD$46,'FLUJO COMPLETO'!$A25,FALSE)),"")</f>
        <v>0</v>
      </c>
      <c r="BJ25" s="2">
        <f>+IFERROR(IF(BJ$10&lt;=$E$2,HLOOKUP(BJ$10,'FLUJO REAL'!$E$13:$XFD$50,'FLUJO COMPLETO'!$A25,FALSE)/HLOOKUP('FLUJO COMPLETO'!BJ$10,'FLUJO REAL'!$E$9:$XFD$10,2,FALSE),HLOOKUP(BJ$10,'FLUJO PROYECTADO'!$E$11:$XFD$46,'FLUJO COMPLETO'!$A25,FALSE)),"")</f>
        <v>0</v>
      </c>
      <c r="BK25" s="2">
        <f>+IFERROR(IF(BK$10&lt;=$E$2,HLOOKUP(BK$10,'FLUJO REAL'!$E$13:$XFD$50,'FLUJO COMPLETO'!$A25,FALSE)/HLOOKUP('FLUJO COMPLETO'!BK$10,'FLUJO REAL'!$E$9:$XFD$10,2,FALSE),HLOOKUP(BK$10,'FLUJO PROYECTADO'!$E$11:$XFD$46,'FLUJO COMPLETO'!$A25,FALSE)),"")</f>
        <v>0</v>
      </c>
      <c r="BL25" s="2">
        <f>+IFERROR(IF(BL$10&lt;=$E$2,HLOOKUP(BL$10,'FLUJO REAL'!$E$13:$XFD$50,'FLUJO COMPLETO'!$A25,FALSE)/HLOOKUP('FLUJO COMPLETO'!BL$10,'FLUJO REAL'!$E$9:$XFD$10,2,FALSE),HLOOKUP(BL$10,'FLUJO PROYECTADO'!$E$11:$XFD$46,'FLUJO COMPLETO'!$A25,FALSE)),"")</f>
        <v>0</v>
      </c>
      <c r="BM25" s="2">
        <f>+IFERROR(IF(BM$10&lt;=$E$2,HLOOKUP(BM$10,'FLUJO REAL'!$E$13:$XFD$50,'FLUJO COMPLETO'!$A25,FALSE)/HLOOKUP('FLUJO COMPLETO'!BM$10,'FLUJO REAL'!$E$9:$XFD$10,2,FALSE),HLOOKUP(BM$10,'FLUJO PROYECTADO'!$E$11:$XFD$46,'FLUJO COMPLETO'!$A25,FALSE)),"")</f>
        <v>0</v>
      </c>
    </row>
    <row r="26" spans="1:65" ht="30" x14ac:dyDescent="0.25">
      <c r="A26">
        <v>17</v>
      </c>
      <c r="B26" s="153"/>
      <c r="C26" s="154"/>
      <c r="D26" s="10" t="s">
        <v>15</v>
      </c>
      <c r="E26" s="26">
        <f t="shared" si="6"/>
        <v>0</v>
      </c>
      <c r="F26" s="2" t="str">
        <f>+IFERROR(IF(F$10&lt;=$E$2,HLOOKUP(F$10,'FLUJO REAL'!$E$13:$XFD$50,'FLUJO COMPLETO'!$A26,FALSE)/HLOOKUP('FLUJO COMPLETO'!F$10,'FLUJO REAL'!$E$9:$XFD$10,2,FALSE),HLOOKUP(F$10,'FLUJO PROYECTADO'!$E$11:$XFD$46,'FLUJO COMPLETO'!$A26,FALSE)),"")</f>
        <v/>
      </c>
      <c r="G26" s="2">
        <f>+IFERROR(IF(G$10&lt;=$E$2,HLOOKUP(G$10,'FLUJO REAL'!$E$13:$XFD$50,'FLUJO COMPLETO'!$A26,FALSE)/HLOOKUP('FLUJO COMPLETO'!G$10,'FLUJO REAL'!$E$9:$XFD$10,2,FALSE),HLOOKUP(G$10,'FLUJO PROYECTADO'!$E$11:$XFD$46,'FLUJO COMPLETO'!$A26,FALSE)),"")</f>
        <v>0</v>
      </c>
      <c r="H26" s="2">
        <f>+IFERROR(IF(H$10&lt;=$E$2,HLOOKUP(H$10,'FLUJO REAL'!$E$13:$XFD$50,'FLUJO COMPLETO'!$A26,FALSE)/HLOOKUP('FLUJO COMPLETO'!H$10,'FLUJO REAL'!$E$9:$XFD$10,2,FALSE),HLOOKUP(H$10,'FLUJO PROYECTADO'!$E$11:$XFD$46,'FLUJO COMPLETO'!$A26,FALSE)),"")</f>
        <v>0</v>
      </c>
      <c r="I26" s="2">
        <f>+IFERROR(IF(I$10&lt;=$E$2,HLOOKUP(I$10,'FLUJO REAL'!$E$13:$XFD$50,'FLUJO COMPLETO'!$A26,FALSE)/HLOOKUP('FLUJO COMPLETO'!I$10,'FLUJO REAL'!$E$9:$XFD$10,2,FALSE),HLOOKUP(I$10,'FLUJO PROYECTADO'!$E$11:$XFD$46,'FLUJO COMPLETO'!$A26,FALSE)),"")</f>
        <v>0</v>
      </c>
      <c r="J26" s="2">
        <f>+IFERROR(IF(J$10&lt;=$E$2,HLOOKUP(J$10,'FLUJO REAL'!$E$13:$XFD$50,'FLUJO COMPLETO'!$A26,FALSE)/HLOOKUP('FLUJO COMPLETO'!J$10,'FLUJO REAL'!$E$9:$XFD$10,2,FALSE),HLOOKUP(J$10,'FLUJO PROYECTADO'!$E$11:$XFD$46,'FLUJO COMPLETO'!$A26,FALSE)),"")</f>
        <v>0</v>
      </c>
      <c r="K26" s="2">
        <f>+IFERROR(IF(K$10&lt;=$E$2,HLOOKUP(K$10,'FLUJO REAL'!$E$13:$XFD$50,'FLUJO COMPLETO'!$A26,FALSE)/HLOOKUP('FLUJO COMPLETO'!K$10,'FLUJO REAL'!$E$9:$XFD$10,2,FALSE),HLOOKUP(K$10,'FLUJO PROYECTADO'!$E$11:$XFD$46,'FLUJO COMPLETO'!$A26,FALSE)),"")</f>
        <v>0</v>
      </c>
      <c r="L26" s="2">
        <f>+IFERROR(IF(L$10&lt;=$E$2,HLOOKUP(L$10,'FLUJO REAL'!$E$13:$XFD$50,'FLUJO COMPLETO'!$A26,FALSE)/HLOOKUP('FLUJO COMPLETO'!L$10,'FLUJO REAL'!$E$9:$XFD$10,2,FALSE),HLOOKUP(L$10,'FLUJO PROYECTADO'!$E$11:$XFD$46,'FLUJO COMPLETO'!$A26,FALSE)),"")</f>
        <v>0</v>
      </c>
      <c r="M26" s="2">
        <f>+IFERROR(IF(M$10&lt;=$E$2,HLOOKUP(M$10,'FLUJO REAL'!$E$13:$XFD$50,'FLUJO COMPLETO'!$A26,FALSE)/HLOOKUP('FLUJO COMPLETO'!M$10,'FLUJO REAL'!$E$9:$XFD$10,2,FALSE),HLOOKUP(M$10,'FLUJO PROYECTADO'!$E$11:$XFD$46,'FLUJO COMPLETO'!$A26,FALSE)),"")</f>
        <v>0</v>
      </c>
      <c r="N26" s="2">
        <f>+IFERROR(IF(N$10&lt;=$E$2,HLOOKUP(N$10,'FLUJO REAL'!$E$13:$XFD$50,'FLUJO COMPLETO'!$A26,FALSE)/HLOOKUP('FLUJO COMPLETO'!N$10,'FLUJO REAL'!$E$9:$XFD$10,2,FALSE),HLOOKUP(N$10,'FLUJO PROYECTADO'!$E$11:$XFD$46,'FLUJO COMPLETO'!$A26,FALSE)),"")</f>
        <v>0</v>
      </c>
      <c r="O26" s="2">
        <f>+IFERROR(IF(O$10&lt;=$E$2,HLOOKUP(O$10,'FLUJO REAL'!$E$13:$XFD$50,'FLUJO COMPLETO'!$A26,FALSE)/HLOOKUP('FLUJO COMPLETO'!O$10,'FLUJO REAL'!$E$9:$XFD$10,2,FALSE),HLOOKUP(O$10,'FLUJO PROYECTADO'!$E$11:$XFD$46,'FLUJO COMPLETO'!$A26,FALSE)),"")</f>
        <v>0</v>
      </c>
      <c r="P26" s="2">
        <f>+IFERROR(IF(P$10&lt;=$E$2,HLOOKUP(P$10,'FLUJO REAL'!$E$13:$XFD$50,'FLUJO COMPLETO'!$A26,FALSE)/HLOOKUP('FLUJO COMPLETO'!P$10,'FLUJO REAL'!$E$9:$XFD$10,2,FALSE),HLOOKUP(P$10,'FLUJO PROYECTADO'!$E$11:$XFD$46,'FLUJO COMPLETO'!$A26,FALSE)),"")</f>
        <v>0</v>
      </c>
      <c r="Q26" s="2">
        <f>+IFERROR(IF(Q$10&lt;=$E$2,HLOOKUP(Q$10,'FLUJO REAL'!$E$13:$XFD$50,'FLUJO COMPLETO'!$A26,FALSE)/HLOOKUP('FLUJO COMPLETO'!Q$10,'FLUJO REAL'!$E$9:$XFD$10,2,FALSE),HLOOKUP(Q$10,'FLUJO PROYECTADO'!$E$11:$XFD$46,'FLUJO COMPLETO'!$A26,FALSE)),"")</f>
        <v>0</v>
      </c>
      <c r="R26" s="2">
        <f>+IFERROR(IF(R$10&lt;=$E$2,HLOOKUP(R$10,'FLUJO REAL'!$E$13:$XFD$50,'FLUJO COMPLETO'!$A26,FALSE)/HLOOKUP('FLUJO COMPLETO'!R$10,'FLUJO REAL'!$E$9:$XFD$10,2,FALSE),HLOOKUP(R$10,'FLUJO PROYECTADO'!$E$11:$XFD$46,'FLUJO COMPLETO'!$A26,FALSE)),"")</f>
        <v>0</v>
      </c>
      <c r="S26" s="2">
        <f>+IFERROR(IF(S$10&lt;=$E$2,HLOOKUP(S$10,'FLUJO REAL'!$E$13:$XFD$50,'FLUJO COMPLETO'!$A26,FALSE)/HLOOKUP('FLUJO COMPLETO'!S$10,'FLUJO REAL'!$E$9:$XFD$10,2,FALSE),HLOOKUP(S$10,'FLUJO PROYECTADO'!$E$11:$XFD$46,'FLUJO COMPLETO'!$A26,FALSE)),"")</f>
        <v>0</v>
      </c>
      <c r="T26" s="2">
        <f>+IFERROR(IF(T$10&lt;=$E$2,HLOOKUP(T$10,'FLUJO REAL'!$E$13:$XFD$50,'FLUJO COMPLETO'!$A26,FALSE)/HLOOKUP('FLUJO COMPLETO'!T$10,'FLUJO REAL'!$E$9:$XFD$10,2,FALSE),HLOOKUP(T$10,'FLUJO PROYECTADO'!$E$11:$XFD$46,'FLUJO COMPLETO'!$A26,FALSE)),"")</f>
        <v>0</v>
      </c>
      <c r="U26" s="2">
        <f>+IFERROR(IF(U$10&lt;=$E$2,HLOOKUP(U$10,'FLUJO REAL'!$E$13:$XFD$50,'FLUJO COMPLETO'!$A26,FALSE)/HLOOKUP('FLUJO COMPLETO'!U$10,'FLUJO REAL'!$E$9:$XFD$10,2,FALSE),HLOOKUP(U$10,'FLUJO PROYECTADO'!$E$11:$XFD$46,'FLUJO COMPLETO'!$A26,FALSE)),"")</f>
        <v>0</v>
      </c>
      <c r="V26" s="2">
        <f>+IFERROR(IF(V$10&lt;=$E$2,HLOOKUP(V$10,'FLUJO REAL'!$E$13:$XFD$50,'FLUJO COMPLETO'!$A26,FALSE)/HLOOKUP('FLUJO COMPLETO'!V$10,'FLUJO REAL'!$E$9:$XFD$10,2,FALSE),HLOOKUP(V$10,'FLUJO PROYECTADO'!$E$11:$XFD$46,'FLUJO COMPLETO'!$A26,FALSE)),"")</f>
        <v>0</v>
      </c>
      <c r="W26" s="2">
        <f>+IFERROR(IF(W$10&lt;=$E$2,HLOOKUP(W$10,'FLUJO REAL'!$E$13:$XFD$50,'FLUJO COMPLETO'!$A26,FALSE)/HLOOKUP('FLUJO COMPLETO'!W$10,'FLUJO REAL'!$E$9:$XFD$10,2,FALSE),HLOOKUP(W$10,'FLUJO PROYECTADO'!$E$11:$XFD$46,'FLUJO COMPLETO'!$A26,FALSE)),"")</f>
        <v>0</v>
      </c>
      <c r="X26" s="2">
        <f>+IFERROR(IF(X$10&lt;=$E$2,HLOOKUP(X$10,'FLUJO REAL'!$E$13:$XFD$50,'FLUJO COMPLETO'!$A26,FALSE)/HLOOKUP('FLUJO COMPLETO'!X$10,'FLUJO REAL'!$E$9:$XFD$10,2,FALSE),HLOOKUP(X$10,'FLUJO PROYECTADO'!$E$11:$XFD$46,'FLUJO COMPLETO'!$A26,FALSE)),"")</f>
        <v>0</v>
      </c>
      <c r="Y26" s="2">
        <f>+IFERROR(IF(Y$10&lt;=$E$2,HLOOKUP(Y$10,'FLUJO REAL'!$E$13:$XFD$50,'FLUJO COMPLETO'!$A26,FALSE)/HLOOKUP('FLUJO COMPLETO'!Y$10,'FLUJO REAL'!$E$9:$XFD$10,2,FALSE),HLOOKUP(Y$10,'FLUJO PROYECTADO'!$E$11:$XFD$46,'FLUJO COMPLETO'!$A26,FALSE)),"")</f>
        <v>0</v>
      </c>
      <c r="Z26" s="2">
        <f>+IFERROR(IF(Z$10&lt;=$E$2,HLOOKUP(Z$10,'FLUJO REAL'!$E$13:$XFD$50,'FLUJO COMPLETO'!$A26,FALSE)/HLOOKUP('FLUJO COMPLETO'!Z$10,'FLUJO REAL'!$E$9:$XFD$10,2,FALSE),HLOOKUP(Z$10,'FLUJO PROYECTADO'!$E$11:$XFD$46,'FLUJO COMPLETO'!$A26,FALSE)),"")</f>
        <v>0</v>
      </c>
      <c r="AA26" s="2">
        <f>+IFERROR(IF(AA$10&lt;=$E$2,HLOOKUP(AA$10,'FLUJO REAL'!$E$13:$XFD$50,'FLUJO COMPLETO'!$A26,FALSE)/HLOOKUP('FLUJO COMPLETO'!AA$10,'FLUJO REAL'!$E$9:$XFD$10,2,FALSE),HLOOKUP(AA$10,'FLUJO PROYECTADO'!$E$11:$XFD$46,'FLUJO COMPLETO'!$A26,FALSE)),"")</f>
        <v>0</v>
      </c>
      <c r="AB26" s="2">
        <f>+IFERROR(IF(AB$10&lt;=$E$2,HLOOKUP(AB$10,'FLUJO REAL'!$E$13:$XFD$50,'FLUJO COMPLETO'!$A26,FALSE)/HLOOKUP('FLUJO COMPLETO'!AB$10,'FLUJO REAL'!$E$9:$XFD$10,2,FALSE),HLOOKUP(AB$10,'FLUJO PROYECTADO'!$E$11:$XFD$46,'FLUJO COMPLETO'!$A26,FALSE)),"")</f>
        <v>0</v>
      </c>
      <c r="AC26" s="2">
        <f>+IFERROR(IF(AC$10&lt;=$E$2,HLOOKUP(AC$10,'FLUJO REAL'!$E$13:$XFD$50,'FLUJO COMPLETO'!$A26,FALSE)/HLOOKUP('FLUJO COMPLETO'!AC$10,'FLUJO REAL'!$E$9:$XFD$10,2,FALSE),HLOOKUP(AC$10,'FLUJO PROYECTADO'!$E$11:$XFD$46,'FLUJO COMPLETO'!$A26,FALSE)),"")</f>
        <v>0</v>
      </c>
      <c r="AD26" s="2">
        <f>+IFERROR(IF(AD$10&lt;=$E$2,HLOOKUP(AD$10,'FLUJO REAL'!$E$13:$XFD$50,'FLUJO COMPLETO'!$A26,FALSE)/HLOOKUP('FLUJO COMPLETO'!AD$10,'FLUJO REAL'!$E$9:$XFD$10,2,FALSE),HLOOKUP(AD$10,'FLUJO PROYECTADO'!$E$11:$XFD$46,'FLUJO COMPLETO'!$A26,FALSE)),"")</f>
        <v>0</v>
      </c>
      <c r="AE26" s="2">
        <f>+IFERROR(IF(AE$10&lt;=$E$2,HLOOKUP(AE$10,'FLUJO REAL'!$E$13:$XFD$50,'FLUJO COMPLETO'!$A26,FALSE)/HLOOKUP('FLUJO COMPLETO'!AE$10,'FLUJO REAL'!$E$9:$XFD$10,2,FALSE),HLOOKUP(AE$10,'FLUJO PROYECTADO'!$E$11:$XFD$46,'FLUJO COMPLETO'!$A26,FALSE)),"")</f>
        <v>0</v>
      </c>
      <c r="AF26" s="2">
        <f>+IFERROR(IF(AF$10&lt;=$E$2,HLOOKUP(AF$10,'FLUJO REAL'!$E$13:$XFD$50,'FLUJO COMPLETO'!$A26,FALSE)/HLOOKUP('FLUJO COMPLETO'!AF$10,'FLUJO REAL'!$E$9:$XFD$10,2,FALSE),HLOOKUP(AF$10,'FLUJO PROYECTADO'!$E$11:$XFD$46,'FLUJO COMPLETO'!$A26,FALSE)),"")</f>
        <v>0</v>
      </c>
      <c r="AG26" s="2">
        <f>+IFERROR(IF(AG$10&lt;=$E$2,HLOOKUP(AG$10,'FLUJO REAL'!$E$13:$XFD$50,'FLUJO COMPLETO'!$A26,FALSE)/HLOOKUP('FLUJO COMPLETO'!AG$10,'FLUJO REAL'!$E$9:$XFD$10,2,FALSE),HLOOKUP(AG$10,'FLUJO PROYECTADO'!$E$11:$XFD$46,'FLUJO COMPLETO'!$A26,FALSE)),"")</f>
        <v>0</v>
      </c>
      <c r="AH26" s="2">
        <f>+IFERROR(IF(AH$10&lt;=$E$2,HLOOKUP(AH$10,'FLUJO REAL'!$E$13:$XFD$50,'FLUJO COMPLETO'!$A26,FALSE)/HLOOKUP('FLUJO COMPLETO'!AH$10,'FLUJO REAL'!$E$9:$XFD$10,2,FALSE),HLOOKUP(AH$10,'FLUJO PROYECTADO'!$E$11:$XFD$46,'FLUJO COMPLETO'!$A26,FALSE)),"")</f>
        <v>0</v>
      </c>
      <c r="AI26" s="2">
        <f>+IFERROR(IF(AI$10&lt;=$E$2,HLOOKUP(AI$10,'FLUJO REAL'!$E$13:$XFD$50,'FLUJO COMPLETO'!$A26,FALSE)/HLOOKUP('FLUJO COMPLETO'!AI$10,'FLUJO REAL'!$E$9:$XFD$10,2,FALSE),HLOOKUP(AI$10,'FLUJO PROYECTADO'!$E$11:$XFD$46,'FLUJO COMPLETO'!$A26,FALSE)),"")</f>
        <v>0</v>
      </c>
      <c r="AJ26" s="2">
        <f>+IFERROR(IF(AJ$10&lt;=$E$2,HLOOKUP(AJ$10,'FLUJO REAL'!$E$13:$XFD$50,'FLUJO COMPLETO'!$A26,FALSE)/HLOOKUP('FLUJO COMPLETO'!AJ$10,'FLUJO REAL'!$E$9:$XFD$10,2,FALSE),HLOOKUP(AJ$10,'FLUJO PROYECTADO'!$E$11:$XFD$46,'FLUJO COMPLETO'!$A26,FALSE)),"")</f>
        <v>0</v>
      </c>
      <c r="AK26" s="2">
        <f>+IFERROR(IF(AK$10&lt;=$E$2,HLOOKUP(AK$10,'FLUJO REAL'!$E$13:$XFD$50,'FLUJO COMPLETO'!$A26,FALSE)/HLOOKUP('FLUJO COMPLETO'!AK$10,'FLUJO REAL'!$E$9:$XFD$10,2,FALSE),HLOOKUP(AK$10,'FLUJO PROYECTADO'!$E$11:$XFD$46,'FLUJO COMPLETO'!$A26,FALSE)),"")</f>
        <v>0</v>
      </c>
      <c r="AL26" s="2">
        <f>+IFERROR(IF(AL$10&lt;=$E$2,HLOOKUP(AL$10,'FLUJO REAL'!$E$13:$XFD$50,'FLUJO COMPLETO'!$A26,FALSE)/HLOOKUP('FLUJO COMPLETO'!AL$10,'FLUJO REAL'!$E$9:$XFD$10,2,FALSE),HLOOKUP(AL$10,'FLUJO PROYECTADO'!$E$11:$XFD$46,'FLUJO COMPLETO'!$A26,FALSE)),"")</f>
        <v>0</v>
      </c>
      <c r="AM26" s="2">
        <f>+IFERROR(IF(AM$10&lt;=$E$2,HLOOKUP(AM$10,'FLUJO REAL'!$E$13:$XFD$50,'FLUJO COMPLETO'!$A26,FALSE)/HLOOKUP('FLUJO COMPLETO'!AM$10,'FLUJO REAL'!$E$9:$XFD$10,2,FALSE),HLOOKUP(AM$10,'FLUJO PROYECTADO'!$E$11:$XFD$46,'FLUJO COMPLETO'!$A26,FALSE)),"")</f>
        <v>0</v>
      </c>
      <c r="AN26" s="2">
        <f>+IFERROR(IF(AN$10&lt;=$E$2,HLOOKUP(AN$10,'FLUJO REAL'!$E$13:$XFD$50,'FLUJO COMPLETO'!$A26,FALSE)/HLOOKUP('FLUJO COMPLETO'!AN$10,'FLUJO REAL'!$E$9:$XFD$10,2,FALSE),HLOOKUP(AN$10,'FLUJO PROYECTADO'!$E$11:$XFD$46,'FLUJO COMPLETO'!$A26,FALSE)),"")</f>
        <v>0</v>
      </c>
      <c r="AO26" s="2">
        <f>+IFERROR(IF(AO$10&lt;=$E$2,HLOOKUP(AO$10,'FLUJO REAL'!$E$13:$XFD$50,'FLUJO COMPLETO'!$A26,FALSE)/HLOOKUP('FLUJO COMPLETO'!AO$10,'FLUJO REAL'!$E$9:$XFD$10,2,FALSE),HLOOKUP(AO$10,'FLUJO PROYECTADO'!$E$11:$XFD$46,'FLUJO COMPLETO'!$A26,FALSE)),"")</f>
        <v>0</v>
      </c>
      <c r="AP26" s="2">
        <f>+IFERROR(IF(AP$10&lt;=$E$2,HLOOKUP(AP$10,'FLUJO REAL'!$E$13:$XFD$50,'FLUJO COMPLETO'!$A26,FALSE)/HLOOKUP('FLUJO COMPLETO'!AP$10,'FLUJO REAL'!$E$9:$XFD$10,2,FALSE),HLOOKUP(AP$10,'FLUJO PROYECTADO'!$E$11:$XFD$46,'FLUJO COMPLETO'!$A26,FALSE)),"")</f>
        <v>0</v>
      </c>
      <c r="AQ26" s="2">
        <f>+IFERROR(IF(AQ$10&lt;=$E$2,HLOOKUP(AQ$10,'FLUJO REAL'!$E$13:$XFD$50,'FLUJO COMPLETO'!$A26,FALSE)/HLOOKUP('FLUJO COMPLETO'!AQ$10,'FLUJO REAL'!$E$9:$XFD$10,2,FALSE),HLOOKUP(AQ$10,'FLUJO PROYECTADO'!$E$11:$XFD$46,'FLUJO COMPLETO'!$A26,FALSE)),"")</f>
        <v>0</v>
      </c>
      <c r="AR26" s="2">
        <f>+IFERROR(IF(AR$10&lt;=$E$2,HLOOKUP(AR$10,'FLUJO REAL'!$E$13:$XFD$50,'FLUJO COMPLETO'!$A26,FALSE)/HLOOKUP('FLUJO COMPLETO'!AR$10,'FLUJO REAL'!$E$9:$XFD$10,2,FALSE),HLOOKUP(AR$10,'FLUJO PROYECTADO'!$E$11:$XFD$46,'FLUJO COMPLETO'!$A26,FALSE)),"")</f>
        <v>0</v>
      </c>
      <c r="AS26" s="2">
        <f>+IFERROR(IF(AS$10&lt;=$E$2,HLOOKUP(AS$10,'FLUJO REAL'!$E$13:$XFD$50,'FLUJO COMPLETO'!$A26,FALSE)/HLOOKUP('FLUJO COMPLETO'!AS$10,'FLUJO REAL'!$E$9:$XFD$10,2,FALSE),HLOOKUP(AS$10,'FLUJO PROYECTADO'!$E$11:$XFD$46,'FLUJO COMPLETO'!$A26,FALSE)),"")</f>
        <v>0</v>
      </c>
      <c r="AT26" s="2">
        <f>+IFERROR(IF(AT$10&lt;=$E$2,HLOOKUP(AT$10,'FLUJO REAL'!$E$13:$XFD$50,'FLUJO COMPLETO'!$A26,FALSE)/HLOOKUP('FLUJO COMPLETO'!AT$10,'FLUJO REAL'!$E$9:$XFD$10,2,FALSE),HLOOKUP(AT$10,'FLUJO PROYECTADO'!$E$11:$XFD$46,'FLUJO COMPLETO'!$A26,FALSE)),"")</f>
        <v>0</v>
      </c>
      <c r="AU26" s="2">
        <f>+IFERROR(IF(AU$10&lt;=$E$2,HLOOKUP(AU$10,'FLUJO REAL'!$E$13:$XFD$50,'FLUJO COMPLETO'!$A26,FALSE)/HLOOKUP('FLUJO COMPLETO'!AU$10,'FLUJO REAL'!$E$9:$XFD$10,2,FALSE),HLOOKUP(AU$10,'FLUJO PROYECTADO'!$E$11:$XFD$46,'FLUJO COMPLETO'!$A26,FALSE)),"")</f>
        <v>0</v>
      </c>
      <c r="AV26" s="2">
        <f>+IFERROR(IF(AV$10&lt;=$E$2,HLOOKUP(AV$10,'FLUJO REAL'!$E$13:$XFD$50,'FLUJO COMPLETO'!$A26,FALSE)/HLOOKUP('FLUJO COMPLETO'!AV$10,'FLUJO REAL'!$E$9:$XFD$10,2,FALSE),HLOOKUP(AV$10,'FLUJO PROYECTADO'!$E$11:$XFD$46,'FLUJO COMPLETO'!$A26,FALSE)),"")</f>
        <v>0</v>
      </c>
      <c r="AW26" s="2">
        <f>+IFERROR(IF(AW$10&lt;=$E$2,HLOOKUP(AW$10,'FLUJO REAL'!$E$13:$XFD$50,'FLUJO COMPLETO'!$A26,FALSE)/HLOOKUP('FLUJO COMPLETO'!AW$10,'FLUJO REAL'!$E$9:$XFD$10,2,FALSE),HLOOKUP(AW$10,'FLUJO PROYECTADO'!$E$11:$XFD$46,'FLUJO COMPLETO'!$A26,FALSE)),"")</f>
        <v>0</v>
      </c>
      <c r="AX26" s="2">
        <f>+IFERROR(IF(AX$10&lt;=$E$2,HLOOKUP(AX$10,'FLUJO REAL'!$E$13:$XFD$50,'FLUJO COMPLETO'!$A26,FALSE)/HLOOKUP('FLUJO COMPLETO'!AX$10,'FLUJO REAL'!$E$9:$XFD$10,2,FALSE),HLOOKUP(AX$10,'FLUJO PROYECTADO'!$E$11:$XFD$46,'FLUJO COMPLETO'!$A26,FALSE)),"")</f>
        <v>0</v>
      </c>
      <c r="AY26" s="2">
        <f>+IFERROR(IF(AY$10&lt;=$E$2,HLOOKUP(AY$10,'FLUJO REAL'!$E$13:$XFD$50,'FLUJO COMPLETO'!$A26,FALSE)/HLOOKUP('FLUJO COMPLETO'!AY$10,'FLUJO REAL'!$E$9:$XFD$10,2,FALSE),HLOOKUP(AY$10,'FLUJO PROYECTADO'!$E$11:$XFD$46,'FLUJO COMPLETO'!$A26,FALSE)),"")</f>
        <v>0</v>
      </c>
      <c r="AZ26" s="2">
        <f>+IFERROR(IF(AZ$10&lt;=$E$2,HLOOKUP(AZ$10,'FLUJO REAL'!$E$13:$XFD$50,'FLUJO COMPLETO'!$A26,FALSE)/HLOOKUP('FLUJO COMPLETO'!AZ$10,'FLUJO REAL'!$E$9:$XFD$10,2,FALSE),HLOOKUP(AZ$10,'FLUJO PROYECTADO'!$E$11:$XFD$46,'FLUJO COMPLETO'!$A26,FALSE)),"")</f>
        <v>0</v>
      </c>
      <c r="BA26" s="2">
        <f>+IFERROR(IF(BA$10&lt;=$E$2,HLOOKUP(BA$10,'FLUJO REAL'!$E$13:$XFD$50,'FLUJO COMPLETO'!$A26,FALSE)/HLOOKUP('FLUJO COMPLETO'!BA$10,'FLUJO REAL'!$E$9:$XFD$10,2,FALSE),HLOOKUP(BA$10,'FLUJO PROYECTADO'!$E$11:$XFD$46,'FLUJO COMPLETO'!$A26,FALSE)),"")</f>
        <v>0</v>
      </c>
      <c r="BB26" s="2">
        <f>+IFERROR(IF(BB$10&lt;=$E$2,HLOOKUP(BB$10,'FLUJO REAL'!$E$13:$XFD$50,'FLUJO COMPLETO'!$A26,FALSE)/HLOOKUP('FLUJO COMPLETO'!BB$10,'FLUJO REAL'!$E$9:$XFD$10,2,FALSE),HLOOKUP(BB$10,'FLUJO PROYECTADO'!$E$11:$XFD$46,'FLUJO COMPLETO'!$A26,FALSE)),"")</f>
        <v>0</v>
      </c>
      <c r="BC26" s="2">
        <f>+IFERROR(IF(BC$10&lt;=$E$2,HLOOKUP(BC$10,'FLUJO REAL'!$E$13:$XFD$50,'FLUJO COMPLETO'!$A26,FALSE)/HLOOKUP('FLUJO COMPLETO'!BC$10,'FLUJO REAL'!$E$9:$XFD$10,2,FALSE),HLOOKUP(BC$10,'FLUJO PROYECTADO'!$E$11:$XFD$46,'FLUJO COMPLETO'!$A26,FALSE)),"")</f>
        <v>0</v>
      </c>
      <c r="BD26" s="2">
        <f>+IFERROR(IF(BD$10&lt;=$E$2,HLOOKUP(BD$10,'FLUJO REAL'!$E$13:$XFD$50,'FLUJO COMPLETO'!$A26,FALSE)/HLOOKUP('FLUJO COMPLETO'!BD$10,'FLUJO REAL'!$E$9:$XFD$10,2,FALSE),HLOOKUP(BD$10,'FLUJO PROYECTADO'!$E$11:$XFD$46,'FLUJO COMPLETO'!$A26,FALSE)),"")</f>
        <v>0</v>
      </c>
      <c r="BE26" s="2">
        <f>+IFERROR(IF(BE$10&lt;=$E$2,HLOOKUP(BE$10,'FLUJO REAL'!$E$13:$XFD$50,'FLUJO COMPLETO'!$A26,FALSE)/HLOOKUP('FLUJO COMPLETO'!BE$10,'FLUJO REAL'!$E$9:$XFD$10,2,FALSE),HLOOKUP(BE$10,'FLUJO PROYECTADO'!$E$11:$XFD$46,'FLUJO COMPLETO'!$A26,FALSE)),"")</f>
        <v>0</v>
      </c>
      <c r="BF26" s="2">
        <f>+IFERROR(IF(BF$10&lt;=$E$2,HLOOKUP(BF$10,'FLUJO REAL'!$E$13:$XFD$50,'FLUJO COMPLETO'!$A26,FALSE)/HLOOKUP('FLUJO COMPLETO'!BF$10,'FLUJO REAL'!$E$9:$XFD$10,2,FALSE),HLOOKUP(BF$10,'FLUJO PROYECTADO'!$E$11:$XFD$46,'FLUJO COMPLETO'!$A26,FALSE)),"")</f>
        <v>0</v>
      </c>
      <c r="BG26" s="2">
        <f>+IFERROR(IF(BG$10&lt;=$E$2,HLOOKUP(BG$10,'FLUJO REAL'!$E$13:$XFD$50,'FLUJO COMPLETO'!$A26,FALSE)/HLOOKUP('FLUJO COMPLETO'!BG$10,'FLUJO REAL'!$E$9:$XFD$10,2,FALSE),HLOOKUP(BG$10,'FLUJO PROYECTADO'!$E$11:$XFD$46,'FLUJO COMPLETO'!$A26,FALSE)),"")</f>
        <v>0</v>
      </c>
      <c r="BH26" s="2">
        <f>+IFERROR(IF(BH$10&lt;=$E$2,HLOOKUP(BH$10,'FLUJO REAL'!$E$13:$XFD$50,'FLUJO COMPLETO'!$A26,FALSE)/HLOOKUP('FLUJO COMPLETO'!BH$10,'FLUJO REAL'!$E$9:$XFD$10,2,FALSE),HLOOKUP(BH$10,'FLUJO PROYECTADO'!$E$11:$XFD$46,'FLUJO COMPLETO'!$A26,FALSE)),"")</f>
        <v>0</v>
      </c>
      <c r="BI26" s="2">
        <f>+IFERROR(IF(BI$10&lt;=$E$2,HLOOKUP(BI$10,'FLUJO REAL'!$E$13:$XFD$50,'FLUJO COMPLETO'!$A26,FALSE)/HLOOKUP('FLUJO COMPLETO'!BI$10,'FLUJO REAL'!$E$9:$XFD$10,2,FALSE),HLOOKUP(BI$10,'FLUJO PROYECTADO'!$E$11:$XFD$46,'FLUJO COMPLETO'!$A26,FALSE)),"")</f>
        <v>0</v>
      </c>
      <c r="BJ26" s="2">
        <f>+IFERROR(IF(BJ$10&lt;=$E$2,HLOOKUP(BJ$10,'FLUJO REAL'!$E$13:$XFD$50,'FLUJO COMPLETO'!$A26,FALSE)/HLOOKUP('FLUJO COMPLETO'!BJ$10,'FLUJO REAL'!$E$9:$XFD$10,2,FALSE),HLOOKUP(BJ$10,'FLUJO PROYECTADO'!$E$11:$XFD$46,'FLUJO COMPLETO'!$A26,FALSE)),"")</f>
        <v>0</v>
      </c>
      <c r="BK26" s="2">
        <f>+IFERROR(IF(BK$10&lt;=$E$2,HLOOKUP(BK$10,'FLUJO REAL'!$E$13:$XFD$50,'FLUJO COMPLETO'!$A26,FALSE)/HLOOKUP('FLUJO COMPLETO'!BK$10,'FLUJO REAL'!$E$9:$XFD$10,2,FALSE),HLOOKUP(BK$10,'FLUJO PROYECTADO'!$E$11:$XFD$46,'FLUJO COMPLETO'!$A26,FALSE)),"")</f>
        <v>0</v>
      </c>
      <c r="BL26" s="2">
        <f>+IFERROR(IF(BL$10&lt;=$E$2,HLOOKUP(BL$10,'FLUJO REAL'!$E$13:$XFD$50,'FLUJO COMPLETO'!$A26,FALSE)/HLOOKUP('FLUJO COMPLETO'!BL$10,'FLUJO REAL'!$E$9:$XFD$10,2,FALSE),HLOOKUP(BL$10,'FLUJO PROYECTADO'!$E$11:$XFD$46,'FLUJO COMPLETO'!$A26,FALSE)),"")</f>
        <v>0</v>
      </c>
      <c r="BM26" s="2">
        <f>+IFERROR(IF(BM$10&lt;=$E$2,HLOOKUP(BM$10,'FLUJO REAL'!$E$13:$XFD$50,'FLUJO COMPLETO'!$A26,FALSE)/HLOOKUP('FLUJO COMPLETO'!BM$10,'FLUJO REAL'!$E$9:$XFD$10,2,FALSE),HLOOKUP(BM$10,'FLUJO PROYECTADO'!$E$11:$XFD$46,'FLUJO COMPLETO'!$A26,FALSE)),"")</f>
        <v>0</v>
      </c>
    </row>
    <row r="27" spans="1:65" ht="15.75" x14ac:dyDescent="0.25">
      <c r="A27">
        <v>18</v>
      </c>
      <c r="B27" s="153"/>
      <c r="C27" s="154"/>
      <c r="D27" s="11" t="s">
        <v>16</v>
      </c>
      <c r="E27" s="26">
        <f t="shared" si="6"/>
        <v>0</v>
      </c>
      <c r="F27" s="2" t="str">
        <f>+IFERROR(IF(F$10&lt;=$E$2,HLOOKUP(F$10,'FLUJO REAL'!$E$13:$XFD$50,'FLUJO COMPLETO'!$A27,FALSE)/HLOOKUP('FLUJO COMPLETO'!F$10,'FLUJO REAL'!$E$9:$XFD$10,2,FALSE),HLOOKUP(F$10,'FLUJO PROYECTADO'!$E$11:$XFD$46,'FLUJO COMPLETO'!$A27,FALSE)),"")</f>
        <v/>
      </c>
      <c r="G27" s="2">
        <f>+IFERROR(IF(G$10&lt;=$E$2,HLOOKUP(G$10,'FLUJO REAL'!$E$13:$XFD$50,'FLUJO COMPLETO'!$A27,FALSE)/HLOOKUP('FLUJO COMPLETO'!G$10,'FLUJO REAL'!$E$9:$XFD$10,2,FALSE),HLOOKUP(G$10,'FLUJO PROYECTADO'!$E$11:$XFD$46,'FLUJO COMPLETO'!$A27,FALSE)),"")</f>
        <v>0</v>
      </c>
      <c r="H27" s="2">
        <f>+IFERROR(IF(H$10&lt;=$E$2,HLOOKUP(H$10,'FLUJO REAL'!$E$13:$XFD$50,'FLUJO COMPLETO'!$A27,FALSE)/HLOOKUP('FLUJO COMPLETO'!H$10,'FLUJO REAL'!$E$9:$XFD$10,2,FALSE),HLOOKUP(H$10,'FLUJO PROYECTADO'!$E$11:$XFD$46,'FLUJO COMPLETO'!$A27,FALSE)),"")</f>
        <v>0</v>
      </c>
      <c r="I27" s="2">
        <f>+IFERROR(IF(I$10&lt;=$E$2,HLOOKUP(I$10,'FLUJO REAL'!$E$13:$XFD$50,'FLUJO COMPLETO'!$A27,FALSE)/HLOOKUP('FLUJO COMPLETO'!I$10,'FLUJO REAL'!$E$9:$XFD$10,2,FALSE),HLOOKUP(I$10,'FLUJO PROYECTADO'!$E$11:$XFD$46,'FLUJO COMPLETO'!$A27,FALSE)),"")</f>
        <v>0</v>
      </c>
      <c r="J27" s="2">
        <f>+IFERROR(IF(J$10&lt;=$E$2,HLOOKUP(J$10,'FLUJO REAL'!$E$13:$XFD$50,'FLUJO COMPLETO'!$A27,FALSE)/HLOOKUP('FLUJO COMPLETO'!J$10,'FLUJO REAL'!$E$9:$XFD$10,2,FALSE),HLOOKUP(J$10,'FLUJO PROYECTADO'!$E$11:$XFD$46,'FLUJO COMPLETO'!$A27,FALSE)),"")</f>
        <v>0</v>
      </c>
      <c r="K27" s="2">
        <f>+IFERROR(IF(K$10&lt;=$E$2,HLOOKUP(K$10,'FLUJO REAL'!$E$13:$XFD$50,'FLUJO COMPLETO'!$A27,FALSE)/HLOOKUP('FLUJO COMPLETO'!K$10,'FLUJO REAL'!$E$9:$XFD$10,2,FALSE),HLOOKUP(K$10,'FLUJO PROYECTADO'!$E$11:$XFD$46,'FLUJO COMPLETO'!$A27,FALSE)),"")</f>
        <v>0</v>
      </c>
      <c r="L27" s="2">
        <f>+IFERROR(IF(L$10&lt;=$E$2,HLOOKUP(L$10,'FLUJO REAL'!$E$13:$XFD$50,'FLUJO COMPLETO'!$A27,FALSE)/HLOOKUP('FLUJO COMPLETO'!L$10,'FLUJO REAL'!$E$9:$XFD$10,2,FALSE),HLOOKUP(L$10,'FLUJO PROYECTADO'!$E$11:$XFD$46,'FLUJO COMPLETO'!$A27,FALSE)),"")</f>
        <v>0</v>
      </c>
      <c r="M27" s="2">
        <f>+IFERROR(IF(M$10&lt;=$E$2,HLOOKUP(M$10,'FLUJO REAL'!$E$13:$XFD$50,'FLUJO COMPLETO'!$A27,FALSE)/HLOOKUP('FLUJO COMPLETO'!M$10,'FLUJO REAL'!$E$9:$XFD$10,2,FALSE),HLOOKUP(M$10,'FLUJO PROYECTADO'!$E$11:$XFD$46,'FLUJO COMPLETO'!$A27,FALSE)),"")</f>
        <v>0</v>
      </c>
      <c r="N27" s="2">
        <f>+IFERROR(IF(N$10&lt;=$E$2,HLOOKUP(N$10,'FLUJO REAL'!$E$13:$XFD$50,'FLUJO COMPLETO'!$A27,FALSE)/HLOOKUP('FLUJO COMPLETO'!N$10,'FLUJO REAL'!$E$9:$XFD$10,2,FALSE),HLOOKUP(N$10,'FLUJO PROYECTADO'!$E$11:$XFD$46,'FLUJO COMPLETO'!$A27,FALSE)),"")</f>
        <v>0</v>
      </c>
      <c r="O27" s="2">
        <f>+IFERROR(IF(O$10&lt;=$E$2,HLOOKUP(O$10,'FLUJO REAL'!$E$13:$XFD$50,'FLUJO COMPLETO'!$A27,FALSE)/HLOOKUP('FLUJO COMPLETO'!O$10,'FLUJO REAL'!$E$9:$XFD$10,2,FALSE),HLOOKUP(O$10,'FLUJO PROYECTADO'!$E$11:$XFD$46,'FLUJO COMPLETO'!$A27,FALSE)),"")</f>
        <v>0</v>
      </c>
      <c r="P27" s="2">
        <f>+IFERROR(IF(P$10&lt;=$E$2,HLOOKUP(P$10,'FLUJO REAL'!$E$13:$XFD$50,'FLUJO COMPLETO'!$A27,FALSE)/HLOOKUP('FLUJO COMPLETO'!P$10,'FLUJO REAL'!$E$9:$XFD$10,2,FALSE),HLOOKUP(P$10,'FLUJO PROYECTADO'!$E$11:$XFD$46,'FLUJO COMPLETO'!$A27,FALSE)),"")</f>
        <v>0</v>
      </c>
      <c r="Q27" s="2">
        <f>+IFERROR(IF(Q$10&lt;=$E$2,HLOOKUP(Q$10,'FLUJO REAL'!$E$13:$XFD$50,'FLUJO COMPLETO'!$A27,FALSE)/HLOOKUP('FLUJO COMPLETO'!Q$10,'FLUJO REAL'!$E$9:$XFD$10,2,FALSE),HLOOKUP(Q$10,'FLUJO PROYECTADO'!$E$11:$XFD$46,'FLUJO COMPLETO'!$A27,FALSE)),"")</f>
        <v>0</v>
      </c>
      <c r="R27" s="2">
        <f>+IFERROR(IF(R$10&lt;=$E$2,HLOOKUP(R$10,'FLUJO REAL'!$E$13:$XFD$50,'FLUJO COMPLETO'!$A27,FALSE)/HLOOKUP('FLUJO COMPLETO'!R$10,'FLUJO REAL'!$E$9:$XFD$10,2,FALSE),HLOOKUP(R$10,'FLUJO PROYECTADO'!$E$11:$XFD$46,'FLUJO COMPLETO'!$A27,FALSE)),"")</f>
        <v>0</v>
      </c>
      <c r="S27" s="2">
        <f>+IFERROR(IF(S$10&lt;=$E$2,HLOOKUP(S$10,'FLUJO REAL'!$E$13:$XFD$50,'FLUJO COMPLETO'!$A27,FALSE)/HLOOKUP('FLUJO COMPLETO'!S$10,'FLUJO REAL'!$E$9:$XFD$10,2,FALSE),HLOOKUP(S$10,'FLUJO PROYECTADO'!$E$11:$XFD$46,'FLUJO COMPLETO'!$A27,FALSE)),"")</f>
        <v>0</v>
      </c>
      <c r="T27" s="2">
        <f>+IFERROR(IF(T$10&lt;=$E$2,HLOOKUP(T$10,'FLUJO REAL'!$E$13:$XFD$50,'FLUJO COMPLETO'!$A27,FALSE)/HLOOKUP('FLUJO COMPLETO'!T$10,'FLUJO REAL'!$E$9:$XFD$10,2,FALSE),HLOOKUP(T$10,'FLUJO PROYECTADO'!$E$11:$XFD$46,'FLUJO COMPLETO'!$A27,FALSE)),"")</f>
        <v>0</v>
      </c>
      <c r="U27" s="2">
        <f>+IFERROR(IF(U$10&lt;=$E$2,HLOOKUP(U$10,'FLUJO REAL'!$E$13:$XFD$50,'FLUJO COMPLETO'!$A27,FALSE)/HLOOKUP('FLUJO COMPLETO'!U$10,'FLUJO REAL'!$E$9:$XFD$10,2,FALSE),HLOOKUP(U$10,'FLUJO PROYECTADO'!$E$11:$XFD$46,'FLUJO COMPLETO'!$A27,FALSE)),"")</f>
        <v>0</v>
      </c>
      <c r="V27" s="2">
        <f>+IFERROR(IF(V$10&lt;=$E$2,HLOOKUP(V$10,'FLUJO REAL'!$E$13:$XFD$50,'FLUJO COMPLETO'!$A27,FALSE)/HLOOKUP('FLUJO COMPLETO'!V$10,'FLUJO REAL'!$E$9:$XFD$10,2,FALSE),HLOOKUP(V$10,'FLUJO PROYECTADO'!$E$11:$XFD$46,'FLUJO COMPLETO'!$A27,FALSE)),"")</f>
        <v>0</v>
      </c>
      <c r="W27" s="2">
        <f>+IFERROR(IF(W$10&lt;=$E$2,HLOOKUP(W$10,'FLUJO REAL'!$E$13:$XFD$50,'FLUJO COMPLETO'!$A27,FALSE)/HLOOKUP('FLUJO COMPLETO'!W$10,'FLUJO REAL'!$E$9:$XFD$10,2,FALSE),HLOOKUP(W$10,'FLUJO PROYECTADO'!$E$11:$XFD$46,'FLUJO COMPLETO'!$A27,FALSE)),"")</f>
        <v>0</v>
      </c>
      <c r="X27" s="2">
        <f>+IFERROR(IF(X$10&lt;=$E$2,HLOOKUP(X$10,'FLUJO REAL'!$E$13:$XFD$50,'FLUJO COMPLETO'!$A27,FALSE)/HLOOKUP('FLUJO COMPLETO'!X$10,'FLUJO REAL'!$E$9:$XFD$10,2,FALSE),HLOOKUP(X$10,'FLUJO PROYECTADO'!$E$11:$XFD$46,'FLUJO COMPLETO'!$A27,FALSE)),"")</f>
        <v>0</v>
      </c>
      <c r="Y27" s="2">
        <f>+IFERROR(IF(Y$10&lt;=$E$2,HLOOKUP(Y$10,'FLUJO REAL'!$E$13:$XFD$50,'FLUJO COMPLETO'!$A27,FALSE)/HLOOKUP('FLUJO COMPLETO'!Y$10,'FLUJO REAL'!$E$9:$XFD$10,2,FALSE),HLOOKUP(Y$10,'FLUJO PROYECTADO'!$E$11:$XFD$46,'FLUJO COMPLETO'!$A27,FALSE)),"")</f>
        <v>0</v>
      </c>
      <c r="Z27" s="2">
        <f>+IFERROR(IF(Z$10&lt;=$E$2,HLOOKUP(Z$10,'FLUJO REAL'!$E$13:$XFD$50,'FLUJO COMPLETO'!$A27,FALSE)/HLOOKUP('FLUJO COMPLETO'!Z$10,'FLUJO REAL'!$E$9:$XFD$10,2,FALSE),HLOOKUP(Z$10,'FLUJO PROYECTADO'!$E$11:$XFD$46,'FLUJO COMPLETO'!$A27,FALSE)),"")</f>
        <v>0</v>
      </c>
      <c r="AA27" s="2">
        <f>+IFERROR(IF(AA$10&lt;=$E$2,HLOOKUP(AA$10,'FLUJO REAL'!$E$13:$XFD$50,'FLUJO COMPLETO'!$A27,FALSE)/HLOOKUP('FLUJO COMPLETO'!AA$10,'FLUJO REAL'!$E$9:$XFD$10,2,FALSE),HLOOKUP(AA$10,'FLUJO PROYECTADO'!$E$11:$XFD$46,'FLUJO COMPLETO'!$A27,FALSE)),"")</f>
        <v>0</v>
      </c>
      <c r="AB27" s="2">
        <f>+IFERROR(IF(AB$10&lt;=$E$2,HLOOKUP(AB$10,'FLUJO REAL'!$E$13:$XFD$50,'FLUJO COMPLETO'!$A27,FALSE)/HLOOKUP('FLUJO COMPLETO'!AB$10,'FLUJO REAL'!$E$9:$XFD$10,2,FALSE),HLOOKUP(AB$10,'FLUJO PROYECTADO'!$E$11:$XFD$46,'FLUJO COMPLETO'!$A27,FALSE)),"")</f>
        <v>0</v>
      </c>
      <c r="AC27" s="2">
        <f>+IFERROR(IF(AC$10&lt;=$E$2,HLOOKUP(AC$10,'FLUJO REAL'!$E$13:$XFD$50,'FLUJO COMPLETO'!$A27,FALSE)/HLOOKUP('FLUJO COMPLETO'!AC$10,'FLUJO REAL'!$E$9:$XFD$10,2,FALSE),HLOOKUP(AC$10,'FLUJO PROYECTADO'!$E$11:$XFD$46,'FLUJO COMPLETO'!$A27,FALSE)),"")</f>
        <v>0</v>
      </c>
      <c r="AD27" s="2">
        <f>+IFERROR(IF(AD$10&lt;=$E$2,HLOOKUP(AD$10,'FLUJO REAL'!$E$13:$XFD$50,'FLUJO COMPLETO'!$A27,FALSE)/HLOOKUP('FLUJO COMPLETO'!AD$10,'FLUJO REAL'!$E$9:$XFD$10,2,FALSE),HLOOKUP(AD$10,'FLUJO PROYECTADO'!$E$11:$XFD$46,'FLUJO COMPLETO'!$A27,FALSE)),"")</f>
        <v>0</v>
      </c>
      <c r="AE27" s="2">
        <f>+IFERROR(IF(AE$10&lt;=$E$2,HLOOKUP(AE$10,'FLUJO REAL'!$E$13:$XFD$50,'FLUJO COMPLETO'!$A27,FALSE)/HLOOKUP('FLUJO COMPLETO'!AE$10,'FLUJO REAL'!$E$9:$XFD$10,2,FALSE),HLOOKUP(AE$10,'FLUJO PROYECTADO'!$E$11:$XFD$46,'FLUJO COMPLETO'!$A27,FALSE)),"")</f>
        <v>0</v>
      </c>
      <c r="AF27" s="2">
        <f>+IFERROR(IF(AF$10&lt;=$E$2,HLOOKUP(AF$10,'FLUJO REAL'!$E$13:$XFD$50,'FLUJO COMPLETO'!$A27,FALSE)/HLOOKUP('FLUJO COMPLETO'!AF$10,'FLUJO REAL'!$E$9:$XFD$10,2,FALSE),HLOOKUP(AF$10,'FLUJO PROYECTADO'!$E$11:$XFD$46,'FLUJO COMPLETO'!$A27,FALSE)),"")</f>
        <v>0</v>
      </c>
      <c r="AG27" s="2">
        <f>+IFERROR(IF(AG$10&lt;=$E$2,HLOOKUP(AG$10,'FLUJO REAL'!$E$13:$XFD$50,'FLUJO COMPLETO'!$A27,FALSE)/HLOOKUP('FLUJO COMPLETO'!AG$10,'FLUJO REAL'!$E$9:$XFD$10,2,FALSE),HLOOKUP(AG$10,'FLUJO PROYECTADO'!$E$11:$XFD$46,'FLUJO COMPLETO'!$A27,FALSE)),"")</f>
        <v>0</v>
      </c>
      <c r="AH27" s="2">
        <f>+IFERROR(IF(AH$10&lt;=$E$2,HLOOKUP(AH$10,'FLUJO REAL'!$E$13:$XFD$50,'FLUJO COMPLETO'!$A27,FALSE)/HLOOKUP('FLUJO COMPLETO'!AH$10,'FLUJO REAL'!$E$9:$XFD$10,2,FALSE),HLOOKUP(AH$10,'FLUJO PROYECTADO'!$E$11:$XFD$46,'FLUJO COMPLETO'!$A27,FALSE)),"")</f>
        <v>0</v>
      </c>
      <c r="AI27" s="2">
        <f>+IFERROR(IF(AI$10&lt;=$E$2,HLOOKUP(AI$10,'FLUJO REAL'!$E$13:$XFD$50,'FLUJO COMPLETO'!$A27,FALSE)/HLOOKUP('FLUJO COMPLETO'!AI$10,'FLUJO REAL'!$E$9:$XFD$10,2,FALSE),HLOOKUP(AI$10,'FLUJO PROYECTADO'!$E$11:$XFD$46,'FLUJO COMPLETO'!$A27,FALSE)),"")</f>
        <v>0</v>
      </c>
      <c r="AJ27" s="2">
        <f>+IFERROR(IF(AJ$10&lt;=$E$2,HLOOKUP(AJ$10,'FLUJO REAL'!$E$13:$XFD$50,'FLUJO COMPLETO'!$A27,FALSE)/HLOOKUP('FLUJO COMPLETO'!AJ$10,'FLUJO REAL'!$E$9:$XFD$10,2,FALSE),HLOOKUP(AJ$10,'FLUJO PROYECTADO'!$E$11:$XFD$46,'FLUJO COMPLETO'!$A27,FALSE)),"")</f>
        <v>0</v>
      </c>
      <c r="AK27" s="2">
        <f>+IFERROR(IF(AK$10&lt;=$E$2,HLOOKUP(AK$10,'FLUJO REAL'!$E$13:$XFD$50,'FLUJO COMPLETO'!$A27,FALSE)/HLOOKUP('FLUJO COMPLETO'!AK$10,'FLUJO REAL'!$E$9:$XFD$10,2,FALSE),HLOOKUP(AK$10,'FLUJO PROYECTADO'!$E$11:$XFD$46,'FLUJO COMPLETO'!$A27,FALSE)),"")</f>
        <v>0</v>
      </c>
      <c r="AL27" s="2">
        <f>+IFERROR(IF(AL$10&lt;=$E$2,HLOOKUP(AL$10,'FLUJO REAL'!$E$13:$XFD$50,'FLUJO COMPLETO'!$A27,FALSE)/HLOOKUP('FLUJO COMPLETO'!AL$10,'FLUJO REAL'!$E$9:$XFD$10,2,FALSE),HLOOKUP(AL$10,'FLUJO PROYECTADO'!$E$11:$XFD$46,'FLUJO COMPLETO'!$A27,FALSE)),"")</f>
        <v>0</v>
      </c>
      <c r="AM27" s="2">
        <f>+IFERROR(IF(AM$10&lt;=$E$2,HLOOKUP(AM$10,'FLUJO REAL'!$E$13:$XFD$50,'FLUJO COMPLETO'!$A27,FALSE)/HLOOKUP('FLUJO COMPLETO'!AM$10,'FLUJO REAL'!$E$9:$XFD$10,2,FALSE),HLOOKUP(AM$10,'FLUJO PROYECTADO'!$E$11:$XFD$46,'FLUJO COMPLETO'!$A27,FALSE)),"")</f>
        <v>0</v>
      </c>
      <c r="AN27" s="2">
        <f>+IFERROR(IF(AN$10&lt;=$E$2,HLOOKUP(AN$10,'FLUJO REAL'!$E$13:$XFD$50,'FLUJO COMPLETO'!$A27,FALSE)/HLOOKUP('FLUJO COMPLETO'!AN$10,'FLUJO REAL'!$E$9:$XFD$10,2,FALSE),HLOOKUP(AN$10,'FLUJO PROYECTADO'!$E$11:$XFD$46,'FLUJO COMPLETO'!$A27,FALSE)),"")</f>
        <v>0</v>
      </c>
      <c r="AO27" s="2">
        <f>+IFERROR(IF(AO$10&lt;=$E$2,HLOOKUP(AO$10,'FLUJO REAL'!$E$13:$XFD$50,'FLUJO COMPLETO'!$A27,FALSE)/HLOOKUP('FLUJO COMPLETO'!AO$10,'FLUJO REAL'!$E$9:$XFD$10,2,FALSE),HLOOKUP(AO$10,'FLUJO PROYECTADO'!$E$11:$XFD$46,'FLUJO COMPLETO'!$A27,FALSE)),"")</f>
        <v>0</v>
      </c>
      <c r="AP27" s="2">
        <f>+IFERROR(IF(AP$10&lt;=$E$2,HLOOKUP(AP$10,'FLUJO REAL'!$E$13:$XFD$50,'FLUJO COMPLETO'!$A27,FALSE)/HLOOKUP('FLUJO COMPLETO'!AP$10,'FLUJO REAL'!$E$9:$XFD$10,2,FALSE),HLOOKUP(AP$10,'FLUJO PROYECTADO'!$E$11:$XFD$46,'FLUJO COMPLETO'!$A27,FALSE)),"")</f>
        <v>0</v>
      </c>
      <c r="AQ27" s="2">
        <f>+IFERROR(IF(AQ$10&lt;=$E$2,HLOOKUP(AQ$10,'FLUJO REAL'!$E$13:$XFD$50,'FLUJO COMPLETO'!$A27,FALSE)/HLOOKUP('FLUJO COMPLETO'!AQ$10,'FLUJO REAL'!$E$9:$XFD$10,2,FALSE),HLOOKUP(AQ$10,'FLUJO PROYECTADO'!$E$11:$XFD$46,'FLUJO COMPLETO'!$A27,FALSE)),"")</f>
        <v>0</v>
      </c>
      <c r="AR27" s="2">
        <f>+IFERROR(IF(AR$10&lt;=$E$2,HLOOKUP(AR$10,'FLUJO REAL'!$E$13:$XFD$50,'FLUJO COMPLETO'!$A27,FALSE)/HLOOKUP('FLUJO COMPLETO'!AR$10,'FLUJO REAL'!$E$9:$XFD$10,2,FALSE),HLOOKUP(AR$10,'FLUJO PROYECTADO'!$E$11:$XFD$46,'FLUJO COMPLETO'!$A27,FALSE)),"")</f>
        <v>0</v>
      </c>
      <c r="AS27" s="2">
        <f>+IFERROR(IF(AS$10&lt;=$E$2,HLOOKUP(AS$10,'FLUJO REAL'!$E$13:$XFD$50,'FLUJO COMPLETO'!$A27,FALSE)/HLOOKUP('FLUJO COMPLETO'!AS$10,'FLUJO REAL'!$E$9:$XFD$10,2,FALSE),HLOOKUP(AS$10,'FLUJO PROYECTADO'!$E$11:$XFD$46,'FLUJO COMPLETO'!$A27,FALSE)),"")</f>
        <v>0</v>
      </c>
      <c r="AT27" s="2">
        <f>+IFERROR(IF(AT$10&lt;=$E$2,HLOOKUP(AT$10,'FLUJO REAL'!$E$13:$XFD$50,'FLUJO COMPLETO'!$A27,FALSE)/HLOOKUP('FLUJO COMPLETO'!AT$10,'FLUJO REAL'!$E$9:$XFD$10,2,FALSE),HLOOKUP(AT$10,'FLUJO PROYECTADO'!$E$11:$XFD$46,'FLUJO COMPLETO'!$A27,FALSE)),"")</f>
        <v>0</v>
      </c>
      <c r="AU27" s="2">
        <f>+IFERROR(IF(AU$10&lt;=$E$2,HLOOKUP(AU$10,'FLUJO REAL'!$E$13:$XFD$50,'FLUJO COMPLETO'!$A27,FALSE)/HLOOKUP('FLUJO COMPLETO'!AU$10,'FLUJO REAL'!$E$9:$XFD$10,2,FALSE),HLOOKUP(AU$10,'FLUJO PROYECTADO'!$E$11:$XFD$46,'FLUJO COMPLETO'!$A27,FALSE)),"")</f>
        <v>0</v>
      </c>
      <c r="AV27" s="2">
        <f>+IFERROR(IF(AV$10&lt;=$E$2,HLOOKUP(AV$10,'FLUJO REAL'!$E$13:$XFD$50,'FLUJO COMPLETO'!$A27,FALSE)/HLOOKUP('FLUJO COMPLETO'!AV$10,'FLUJO REAL'!$E$9:$XFD$10,2,FALSE),HLOOKUP(AV$10,'FLUJO PROYECTADO'!$E$11:$XFD$46,'FLUJO COMPLETO'!$A27,FALSE)),"")</f>
        <v>0</v>
      </c>
      <c r="AW27" s="2">
        <f>+IFERROR(IF(AW$10&lt;=$E$2,HLOOKUP(AW$10,'FLUJO REAL'!$E$13:$XFD$50,'FLUJO COMPLETO'!$A27,FALSE)/HLOOKUP('FLUJO COMPLETO'!AW$10,'FLUJO REAL'!$E$9:$XFD$10,2,FALSE),HLOOKUP(AW$10,'FLUJO PROYECTADO'!$E$11:$XFD$46,'FLUJO COMPLETO'!$A27,FALSE)),"")</f>
        <v>0</v>
      </c>
      <c r="AX27" s="2">
        <f>+IFERROR(IF(AX$10&lt;=$E$2,HLOOKUP(AX$10,'FLUJO REAL'!$E$13:$XFD$50,'FLUJO COMPLETO'!$A27,FALSE)/HLOOKUP('FLUJO COMPLETO'!AX$10,'FLUJO REAL'!$E$9:$XFD$10,2,FALSE),HLOOKUP(AX$10,'FLUJO PROYECTADO'!$E$11:$XFD$46,'FLUJO COMPLETO'!$A27,FALSE)),"")</f>
        <v>0</v>
      </c>
      <c r="AY27" s="2">
        <f>+IFERROR(IF(AY$10&lt;=$E$2,HLOOKUP(AY$10,'FLUJO REAL'!$E$13:$XFD$50,'FLUJO COMPLETO'!$A27,FALSE)/HLOOKUP('FLUJO COMPLETO'!AY$10,'FLUJO REAL'!$E$9:$XFD$10,2,FALSE),HLOOKUP(AY$10,'FLUJO PROYECTADO'!$E$11:$XFD$46,'FLUJO COMPLETO'!$A27,FALSE)),"")</f>
        <v>0</v>
      </c>
      <c r="AZ27" s="2">
        <f>+IFERROR(IF(AZ$10&lt;=$E$2,HLOOKUP(AZ$10,'FLUJO REAL'!$E$13:$XFD$50,'FLUJO COMPLETO'!$A27,FALSE)/HLOOKUP('FLUJO COMPLETO'!AZ$10,'FLUJO REAL'!$E$9:$XFD$10,2,FALSE),HLOOKUP(AZ$10,'FLUJO PROYECTADO'!$E$11:$XFD$46,'FLUJO COMPLETO'!$A27,FALSE)),"")</f>
        <v>0</v>
      </c>
      <c r="BA27" s="2">
        <f>+IFERROR(IF(BA$10&lt;=$E$2,HLOOKUP(BA$10,'FLUJO REAL'!$E$13:$XFD$50,'FLUJO COMPLETO'!$A27,FALSE)/HLOOKUP('FLUJO COMPLETO'!BA$10,'FLUJO REAL'!$E$9:$XFD$10,2,FALSE),HLOOKUP(BA$10,'FLUJO PROYECTADO'!$E$11:$XFD$46,'FLUJO COMPLETO'!$A27,FALSE)),"")</f>
        <v>0</v>
      </c>
      <c r="BB27" s="2">
        <f>+IFERROR(IF(BB$10&lt;=$E$2,HLOOKUP(BB$10,'FLUJO REAL'!$E$13:$XFD$50,'FLUJO COMPLETO'!$A27,FALSE)/HLOOKUP('FLUJO COMPLETO'!BB$10,'FLUJO REAL'!$E$9:$XFD$10,2,FALSE),HLOOKUP(BB$10,'FLUJO PROYECTADO'!$E$11:$XFD$46,'FLUJO COMPLETO'!$A27,FALSE)),"")</f>
        <v>0</v>
      </c>
      <c r="BC27" s="2">
        <f>+IFERROR(IF(BC$10&lt;=$E$2,HLOOKUP(BC$10,'FLUJO REAL'!$E$13:$XFD$50,'FLUJO COMPLETO'!$A27,FALSE)/HLOOKUP('FLUJO COMPLETO'!BC$10,'FLUJO REAL'!$E$9:$XFD$10,2,FALSE),HLOOKUP(BC$10,'FLUJO PROYECTADO'!$E$11:$XFD$46,'FLUJO COMPLETO'!$A27,FALSE)),"")</f>
        <v>0</v>
      </c>
      <c r="BD27" s="2">
        <f>+IFERROR(IF(BD$10&lt;=$E$2,HLOOKUP(BD$10,'FLUJO REAL'!$E$13:$XFD$50,'FLUJO COMPLETO'!$A27,FALSE)/HLOOKUP('FLUJO COMPLETO'!BD$10,'FLUJO REAL'!$E$9:$XFD$10,2,FALSE),HLOOKUP(BD$10,'FLUJO PROYECTADO'!$E$11:$XFD$46,'FLUJO COMPLETO'!$A27,FALSE)),"")</f>
        <v>0</v>
      </c>
      <c r="BE27" s="2">
        <f>+IFERROR(IF(BE$10&lt;=$E$2,HLOOKUP(BE$10,'FLUJO REAL'!$E$13:$XFD$50,'FLUJO COMPLETO'!$A27,FALSE)/HLOOKUP('FLUJO COMPLETO'!BE$10,'FLUJO REAL'!$E$9:$XFD$10,2,FALSE),HLOOKUP(BE$10,'FLUJO PROYECTADO'!$E$11:$XFD$46,'FLUJO COMPLETO'!$A27,FALSE)),"")</f>
        <v>0</v>
      </c>
      <c r="BF27" s="2">
        <f>+IFERROR(IF(BF$10&lt;=$E$2,HLOOKUP(BF$10,'FLUJO REAL'!$E$13:$XFD$50,'FLUJO COMPLETO'!$A27,FALSE)/HLOOKUP('FLUJO COMPLETO'!BF$10,'FLUJO REAL'!$E$9:$XFD$10,2,FALSE),HLOOKUP(BF$10,'FLUJO PROYECTADO'!$E$11:$XFD$46,'FLUJO COMPLETO'!$A27,FALSE)),"")</f>
        <v>0</v>
      </c>
      <c r="BG27" s="2">
        <f>+IFERROR(IF(BG$10&lt;=$E$2,HLOOKUP(BG$10,'FLUJO REAL'!$E$13:$XFD$50,'FLUJO COMPLETO'!$A27,FALSE)/HLOOKUP('FLUJO COMPLETO'!BG$10,'FLUJO REAL'!$E$9:$XFD$10,2,FALSE),HLOOKUP(BG$10,'FLUJO PROYECTADO'!$E$11:$XFD$46,'FLUJO COMPLETO'!$A27,FALSE)),"")</f>
        <v>0</v>
      </c>
      <c r="BH27" s="2">
        <f>+IFERROR(IF(BH$10&lt;=$E$2,HLOOKUP(BH$10,'FLUJO REAL'!$E$13:$XFD$50,'FLUJO COMPLETO'!$A27,FALSE)/HLOOKUP('FLUJO COMPLETO'!BH$10,'FLUJO REAL'!$E$9:$XFD$10,2,FALSE),HLOOKUP(BH$10,'FLUJO PROYECTADO'!$E$11:$XFD$46,'FLUJO COMPLETO'!$A27,FALSE)),"")</f>
        <v>0</v>
      </c>
      <c r="BI27" s="2">
        <f>+IFERROR(IF(BI$10&lt;=$E$2,HLOOKUP(BI$10,'FLUJO REAL'!$E$13:$XFD$50,'FLUJO COMPLETO'!$A27,FALSE)/HLOOKUP('FLUJO COMPLETO'!BI$10,'FLUJO REAL'!$E$9:$XFD$10,2,FALSE),HLOOKUP(BI$10,'FLUJO PROYECTADO'!$E$11:$XFD$46,'FLUJO COMPLETO'!$A27,FALSE)),"")</f>
        <v>0</v>
      </c>
      <c r="BJ27" s="2">
        <f>+IFERROR(IF(BJ$10&lt;=$E$2,HLOOKUP(BJ$10,'FLUJO REAL'!$E$13:$XFD$50,'FLUJO COMPLETO'!$A27,FALSE)/HLOOKUP('FLUJO COMPLETO'!BJ$10,'FLUJO REAL'!$E$9:$XFD$10,2,FALSE),HLOOKUP(BJ$10,'FLUJO PROYECTADO'!$E$11:$XFD$46,'FLUJO COMPLETO'!$A27,FALSE)),"")</f>
        <v>0</v>
      </c>
      <c r="BK27" s="2">
        <f>+IFERROR(IF(BK$10&lt;=$E$2,HLOOKUP(BK$10,'FLUJO REAL'!$E$13:$XFD$50,'FLUJO COMPLETO'!$A27,FALSE)/HLOOKUP('FLUJO COMPLETO'!BK$10,'FLUJO REAL'!$E$9:$XFD$10,2,FALSE),HLOOKUP(BK$10,'FLUJO PROYECTADO'!$E$11:$XFD$46,'FLUJO COMPLETO'!$A27,FALSE)),"")</f>
        <v>0</v>
      </c>
      <c r="BL27" s="2">
        <f>+IFERROR(IF(BL$10&lt;=$E$2,HLOOKUP(BL$10,'FLUJO REAL'!$E$13:$XFD$50,'FLUJO COMPLETO'!$A27,FALSE)/HLOOKUP('FLUJO COMPLETO'!BL$10,'FLUJO REAL'!$E$9:$XFD$10,2,FALSE),HLOOKUP(BL$10,'FLUJO PROYECTADO'!$E$11:$XFD$46,'FLUJO COMPLETO'!$A27,FALSE)),"")</f>
        <v>0</v>
      </c>
      <c r="BM27" s="2">
        <f>+IFERROR(IF(BM$10&lt;=$E$2,HLOOKUP(BM$10,'FLUJO REAL'!$E$13:$XFD$50,'FLUJO COMPLETO'!$A27,FALSE)/HLOOKUP('FLUJO COMPLETO'!BM$10,'FLUJO REAL'!$E$9:$XFD$10,2,FALSE),HLOOKUP(BM$10,'FLUJO PROYECTADO'!$E$11:$XFD$46,'FLUJO COMPLETO'!$A27,FALSE)),"")</f>
        <v>0</v>
      </c>
    </row>
    <row r="28" spans="1:65" ht="15.75" x14ac:dyDescent="0.25">
      <c r="A28">
        <v>19</v>
      </c>
      <c r="B28" s="153"/>
      <c r="C28" s="155" t="s">
        <v>17</v>
      </c>
      <c r="D28" s="11" t="s">
        <v>18</v>
      </c>
      <c r="E28" s="26">
        <f t="shared" si="6"/>
        <v>0</v>
      </c>
      <c r="F28" s="2" t="str">
        <f>+IFERROR(IF(F$10&lt;=$E$2,HLOOKUP(F$10,'FLUJO REAL'!$E$13:$XFD$50,'FLUJO COMPLETO'!$A28,FALSE)/HLOOKUP('FLUJO COMPLETO'!F$10,'FLUJO REAL'!$E$9:$XFD$10,2,FALSE),HLOOKUP(F$10,'FLUJO PROYECTADO'!$E$11:$XFD$46,'FLUJO COMPLETO'!$A28,FALSE)),"")</f>
        <v/>
      </c>
      <c r="G28" s="2">
        <f>+IFERROR(IF(G$10&lt;=$E$2,HLOOKUP(G$10,'FLUJO REAL'!$E$13:$XFD$50,'FLUJO COMPLETO'!$A28,FALSE)/HLOOKUP('FLUJO COMPLETO'!G$10,'FLUJO REAL'!$E$9:$XFD$10,2,FALSE),HLOOKUP(G$10,'FLUJO PROYECTADO'!$E$11:$XFD$46,'FLUJO COMPLETO'!$A28,FALSE)),"")</f>
        <v>0</v>
      </c>
      <c r="H28" s="2">
        <f>+IFERROR(IF(H$10&lt;=$E$2,HLOOKUP(H$10,'FLUJO REAL'!$E$13:$XFD$50,'FLUJO COMPLETO'!$A28,FALSE)/HLOOKUP('FLUJO COMPLETO'!H$10,'FLUJO REAL'!$E$9:$XFD$10,2,FALSE),HLOOKUP(H$10,'FLUJO PROYECTADO'!$E$11:$XFD$46,'FLUJO COMPLETO'!$A28,FALSE)),"")</f>
        <v>0</v>
      </c>
      <c r="I28" s="2">
        <f>+IFERROR(IF(I$10&lt;=$E$2,HLOOKUP(I$10,'FLUJO REAL'!$E$13:$XFD$50,'FLUJO COMPLETO'!$A28,FALSE)/HLOOKUP('FLUJO COMPLETO'!I$10,'FLUJO REAL'!$E$9:$XFD$10,2,FALSE),HLOOKUP(I$10,'FLUJO PROYECTADO'!$E$11:$XFD$46,'FLUJO COMPLETO'!$A28,FALSE)),"")</f>
        <v>0</v>
      </c>
      <c r="J28" s="2">
        <f>+IFERROR(IF(J$10&lt;=$E$2,HLOOKUP(J$10,'FLUJO REAL'!$E$13:$XFD$50,'FLUJO COMPLETO'!$A28,FALSE)/HLOOKUP('FLUJO COMPLETO'!J$10,'FLUJO REAL'!$E$9:$XFD$10,2,FALSE),HLOOKUP(J$10,'FLUJO PROYECTADO'!$E$11:$XFD$46,'FLUJO COMPLETO'!$A28,FALSE)),"")</f>
        <v>0</v>
      </c>
      <c r="K28" s="2">
        <f>+IFERROR(IF(K$10&lt;=$E$2,HLOOKUP(K$10,'FLUJO REAL'!$E$13:$XFD$50,'FLUJO COMPLETO'!$A28,FALSE)/HLOOKUP('FLUJO COMPLETO'!K$10,'FLUJO REAL'!$E$9:$XFD$10,2,FALSE),HLOOKUP(K$10,'FLUJO PROYECTADO'!$E$11:$XFD$46,'FLUJO COMPLETO'!$A28,FALSE)),"")</f>
        <v>0</v>
      </c>
      <c r="L28" s="2">
        <f>+IFERROR(IF(L$10&lt;=$E$2,HLOOKUP(L$10,'FLUJO REAL'!$E$13:$XFD$50,'FLUJO COMPLETO'!$A28,FALSE)/HLOOKUP('FLUJO COMPLETO'!L$10,'FLUJO REAL'!$E$9:$XFD$10,2,FALSE),HLOOKUP(L$10,'FLUJO PROYECTADO'!$E$11:$XFD$46,'FLUJO COMPLETO'!$A28,FALSE)),"")</f>
        <v>0</v>
      </c>
      <c r="M28" s="2">
        <f>+IFERROR(IF(M$10&lt;=$E$2,HLOOKUP(M$10,'FLUJO REAL'!$E$13:$XFD$50,'FLUJO COMPLETO'!$A28,FALSE)/HLOOKUP('FLUJO COMPLETO'!M$10,'FLUJO REAL'!$E$9:$XFD$10,2,FALSE),HLOOKUP(M$10,'FLUJO PROYECTADO'!$E$11:$XFD$46,'FLUJO COMPLETO'!$A28,FALSE)),"")</f>
        <v>0</v>
      </c>
      <c r="N28" s="2">
        <f>+IFERROR(IF(N$10&lt;=$E$2,HLOOKUP(N$10,'FLUJO REAL'!$E$13:$XFD$50,'FLUJO COMPLETO'!$A28,FALSE)/HLOOKUP('FLUJO COMPLETO'!N$10,'FLUJO REAL'!$E$9:$XFD$10,2,FALSE),HLOOKUP(N$10,'FLUJO PROYECTADO'!$E$11:$XFD$46,'FLUJO COMPLETO'!$A28,FALSE)),"")</f>
        <v>0</v>
      </c>
      <c r="O28" s="2">
        <f>+IFERROR(IF(O$10&lt;=$E$2,HLOOKUP(O$10,'FLUJO REAL'!$E$13:$XFD$50,'FLUJO COMPLETO'!$A28,FALSE)/HLOOKUP('FLUJO COMPLETO'!O$10,'FLUJO REAL'!$E$9:$XFD$10,2,FALSE),HLOOKUP(O$10,'FLUJO PROYECTADO'!$E$11:$XFD$46,'FLUJO COMPLETO'!$A28,FALSE)),"")</f>
        <v>0</v>
      </c>
      <c r="P28" s="2">
        <f>+IFERROR(IF(P$10&lt;=$E$2,HLOOKUP(P$10,'FLUJO REAL'!$E$13:$XFD$50,'FLUJO COMPLETO'!$A28,FALSE)/HLOOKUP('FLUJO COMPLETO'!P$10,'FLUJO REAL'!$E$9:$XFD$10,2,FALSE),HLOOKUP(P$10,'FLUJO PROYECTADO'!$E$11:$XFD$46,'FLUJO COMPLETO'!$A28,FALSE)),"")</f>
        <v>0</v>
      </c>
      <c r="Q28" s="2">
        <f>+IFERROR(IF(Q$10&lt;=$E$2,HLOOKUP(Q$10,'FLUJO REAL'!$E$13:$XFD$50,'FLUJO COMPLETO'!$A28,FALSE)/HLOOKUP('FLUJO COMPLETO'!Q$10,'FLUJO REAL'!$E$9:$XFD$10,2,FALSE),HLOOKUP(Q$10,'FLUJO PROYECTADO'!$E$11:$XFD$46,'FLUJO COMPLETO'!$A28,FALSE)),"")</f>
        <v>0</v>
      </c>
      <c r="R28" s="2">
        <f>+IFERROR(IF(R$10&lt;=$E$2,HLOOKUP(R$10,'FLUJO REAL'!$E$13:$XFD$50,'FLUJO COMPLETO'!$A28,FALSE)/HLOOKUP('FLUJO COMPLETO'!R$10,'FLUJO REAL'!$E$9:$XFD$10,2,FALSE),HLOOKUP(R$10,'FLUJO PROYECTADO'!$E$11:$XFD$46,'FLUJO COMPLETO'!$A28,FALSE)),"")</f>
        <v>0</v>
      </c>
      <c r="S28" s="2">
        <f>+IFERROR(IF(S$10&lt;=$E$2,HLOOKUP(S$10,'FLUJO REAL'!$E$13:$XFD$50,'FLUJO COMPLETO'!$A28,FALSE)/HLOOKUP('FLUJO COMPLETO'!S$10,'FLUJO REAL'!$E$9:$XFD$10,2,FALSE),HLOOKUP(S$10,'FLUJO PROYECTADO'!$E$11:$XFD$46,'FLUJO COMPLETO'!$A28,FALSE)),"")</f>
        <v>0</v>
      </c>
      <c r="T28" s="2">
        <f>+IFERROR(IF(T$10&lt;=$E$2,HLOOKUP(T$10,'FLUJO REAL'!$E$13:$XFD$50,'FLUJO COMPLETO'!$A28,FALSE)/HLOOKUP('FLUJO COMPLETO'!T$10,'FLUJO REAL'!$E$9:$XFD$10,2,FALSE),HLOOKUP(T$10,'FLUJO PROYECTADO'!$E$11:$XFD$46,'FLUJO COMPLETO'!$A28,FALSE)),"")</f>
        <v>0</v>
      </c>
      <c r="U28" s="2">
        <f>+IFERROR(IF(U$10&lt;=$E$2,HLOOKUP(U$10,'FLUJO REAL'!$E$13:$XFD$50,'FLUJO COMPLETO'!$A28,FALSE)/HLOOKUP('FLUJO COMPLETO'!U$10,'FLUJO REAL'!$E$9:$XFD$10,2,FALSE),HLOOKUP(U$10,'FLUJO PROYECTADO'!$E$11:$XFD$46,'FLUJO COMPLETO'!$A28,FALSE)),"")</f>
        <v>0</v>
      </c>
      <c r="V28" s="2">
        <f>+IFERROR(IF(V$10&lt;=$E$2,HLOOKUP(V$10,'FLUJO REAL'!$E$13:$XFD$50,'FLUJO COMPLETO'!$A28,FALSE)/HLOOKUP('FLUJO COMPLETO'!V$10,'FLUJO REAL'!$E$9:$XFD$10,2,FALSE),HLOOKUP(V$10,'FLUJO PROYECTADO'!$E$11:$XFD$46,'FLUJO COMPLETO'!$A28,FALSE)),"")</f>
        <v>0</v>
      </c>
      <c r="W28" s="2">
        <f>+IFERROR(IF(W$10&lt;=$E$2,HLOOKUP(W$10,'FLUJO REAL'!$E$13:$XFD$50,'FLUJO COMPLETO'!$A28,FALSE)/HLOOKUP('FLUJO COMPLETO'!W$10,'FLUJO REAL'!$E$9:$XFD$10,2,FALSE),HLOOKUP(W$10,'FLUJO PROYECTADO'!$E$11:$XFD$46,'FLUJO COMPLETO'!$A28,FALSE)),"")</f>
        <v>0</v>
      </c>
      <c r="X28" s="2">
        <f>+IFERROR(IF(X$10&lt;=$E$2,HLOOKUP(X$10,'FLUJO REAL'!$E$13:$XFD$50,'FLUJO COMPLETO'!$A28,FALSE)/HLOOKUP('FLUJO COMPLETO'!X$10,'FLUJO REAL'!$E$9:$XFD$10,2,FALSE),HLOOKUP(X$10,'FLUJO PROYECTADO'!$E$11:$XFD$46,'FLUJO COMPLETO'!$A28,FALSE)),"")</f>
        <v>0</v>
      </c>
      <c r="Y28" s="2">
        <f>+IFERROR(IF(Y$10&lt;=$E$2,HLOOKUP(Y$10,'FLUJO REAL'!$E$13:$XFD$50,'FLUJO COMPLETO'!$A28,FALSE)/HLOOKUP('FLUJO COMPLETO'!Y$10,'FLUJO REAL'!$E$9:$XFD$10,2,FALSE),HLOOKUP(Y$10,'FLUJO PROYECTADO'!$E$11:$XFD$46,'FLUJO COMPLETO'!$A28,FALSE)),"")</f>
        <v>0</v>
      </c>
      <c r="Z28" s="2">
        <f>+IFERROR(IF(Z$10&lt;=$E$2,HLOOKUP(Z$10,'FLUJO REAL'!$E$13:$XFD$50,'FLUJO COMPLETO'!$A28,FALSE)/HLOOKUP('FLUJO COMPLETO'!Z$10,'FLUJO REAL'!$E$9:$XFD$10,2,FALSE),HLOOKUP(Z$10,'FLUJO PROYECTADO'!$E$11:$XFD$46,'FLUJO COMPLETO'!$A28,FALSE)),"")</f>
        <v>0</v>
      </c>
      <c r="AA28" s="2">
        <f>+IFERROR(IF(AA$10&lt;=$E$2,HLOOKUP(AA$10,'FLUJO REAL'!$E$13:$XFD$50,'FLUJO COMPLETO'!$A28,FALSE)/HLOOKUP('FLUJO COMPLETO'!AA$10,'FLUJO REAL'!$E$9:$XFD$10,2,FALSE),HLOOKUP(AA$10,'FLUJO PROYECTADO'!$E$11:$XFD$46,'FLUJO COMPLETO'!$A28,FALSE)),"")</f>
        <v>0</v>
      </c>
      <c r="AB28" s="2">
        <f>+IFERROR(IF(AB$10&lt;=$E$2,HLOOKUP(AB$10,'FLUJO REAL'!$E$13:$XFD$50,'FLUJO COMPLETO'!$A28,FALSE)/HLOOKUP('FLUJO COMPLETO'!AB$10,'FLUJO REAL'!$E$9:$XFD$10,2,FALSE),HLOOKUP(AB$10,'FLUJO PROYECTADO'!$E$11:$XFD$46,'FLUJO COMPLETO'!$A28,FALSE)),"")</f>
        <v>0</v>
      </c>
      <c r="AC28" s="2">
        <f>+IFERROR(IF(AC$10&lt;=$E$2,HLOOKUP(AC$10,'FLUJO REAL'!$E$13:$XFD$50,'FLUJO COMPLETO'!$A28,FALSE)/HLOOKUP('FLUJO COMPLETO'!AC$10,'FLUJO REAL'!$E$9:$XFD$10,2,FALSE),HLOOKUP(AC$10,'FLUJO PROYECTADO'!$E$11:$XFD$46,'FLUJO COMPLETO'!$A28,FALSE)),"")</f>
        <v>0</v>
      </c>
      <c r="AD28" s="2">
        <f>+IFERROR(IF(AD$10&lt;=$E$2,HLOOKUP(AD$10,'FLUJO REAL'!$E$13:$XFD$50,'FLUJO COMPLETO'!$A28,FALSE)/HLOOKUP('FLUJO COMPLETO'!AD$10,'FLUJO REAL'!$E$9:$XFD$10,2,FALSE),HLOOKUP(AD$10,'FLUJO PROYECTADO'!$E$11:$XFD$46,'FLUJO COMPLETO'!$A28,FALSE)),"")</f>
        <v>0</v>
      </c>
      <c r="AE28" s="2">
        <f>+IFERROR(IF(AE$10&lt;=$E$2,HLOOKUP(AE$10,'FLUJO REAL'!$E$13:$XFD$50,'FLUJO COMPLETO'!$A28,FALSE)/HLOOKUP('FLUJO COMPLETO'!AE$10,'FLUJO REAL'!$E$9:$XFD$10,2,FALSE),HLOOKUP(AE$10,'FLUJO PROYECTADO'!$E$11:$XFD$46,'FLUJO COMPLETO'!$A28,FALSE)),"")</f>
        <v>0</v>
      </c>
      <c r="AF28" s="2">
        <f>+IFERROR(IF(AF$10&lt;=$E$2,HLOOKUP(AF$10,'FLUJO REAL'!$E$13:$XFD$50,'FLUJO COMPLETO'!$A28,FALSE)/HLOOKUP('FLUJO COMPLETO'!AF$10,'FLUJO REAL'!$E$9:$XFD$10,2,FALSE),HLOOKUP(AF$10,'FLUJO PROYECTADO'!$E$11:$XFD$46,'FLUJO COMPLETO'!$A28,FALSE)),"")</f>
        <v>0</v>
      </c>
      <c r="AG28" s="2">
        <f>+IFERROR(IF(AG$10&lt;=$E$2,HLOOKUP(AG$10,'FLUJO REAL'!$E$13:$XFD$50,'FLUJO COMPLETO'!$A28,FALSE)/HLOOKUP('FLUJO COMPLETO'!AG$10,'FLUJO REAL'!$E$9:$XFD$10,2,FALSE),HLOOKUP(AG$10,'FLUJO PROYECTADO'!$E$11:$XFD$46,'FLUJO COMPLETO'!$A28,FALSE)),"")</f>
        <v>0</v>
      </c>
      <c r="AH28" s="2">
        <f>+IFERROR(IF(AH$10&lt;=$E$2,HLOOKUP(AH$10,'FLUJO REAL'!$E$13:$XFD$50,'FLUJO COMPLETO'!$A28,FALSE)/HLOOKUP('FLUJO COMPLETO'!AH$10,'FLUJO REAL'!$E$9:$XFD$10,2,FALSE),HLOOKUP(AH$10,'FLUJO PROYECTADO'!$E$11:$XFD$46,'FLUJO COMPLETO'!$A28,FALSE)),"")</f>
        <v>0</v>
      </c>
      <c r="AI28" s="2">
        <f>+IFERROR(IF(AI$10&lt;=$E$2,HLOOKUP(AI$10,'FLUJO REAL'!$E$13:$XFD$50,'FLUJO COMPLETO'!$A28,FALSE)/HLOOKUP('FLUJO COMPLETO'!AI$10,'FLUJO REAL'!$E$9:$XFD$10,2,FALSE),HLOOKUP(AI$10,'FLUJO PROYECTADO'!$E$11:$XFD$46,'FLUJO COMPLETO'!$A28,FALSE)),"")</f>
        <v>0</v>
      </c>
      <c r="AJ28" s="2">
        <f>+IFERROR(IF(AJ$10&lt;=$E$2,HLOOKUP(AJ$10,'FLUJO REAL'!$E$13:$XFD$50,'FLUJO COMPLETO'!$A28,FALSE)/HLOOKUP('FLUJO COMPLETO'!AJ$10,'FLUJO REAL'!$E$9:$XFD$10,2,FALSE),HLOOKUP(AJ$10,'FLUJO PROYECTADO'!$E$11:$XFD$46,'FLUJO COMPLETO'!$A28,FALSE)),"")</f>
        <v>0</v>
      </c>
      <c r="AK28" s="2">
        <f>+IFERROR(IF(AK$10&lt;=$E$2,HLOOKUP(AK$10,'FLUJO REAL'!$E$13:$XFD$50,'FLUJO COMPLETO'!$A28,FALSE)/HLOOKUP('FLUJO COMPLETO'!AK$10,'FLUJO REAL'!$E$9:$XFD$10,2,FALSE),HLOOKUP(AK$10,'FLUJO PROYECTADO'!$E$11:$XFD$46,'FLUJO COMPLETO'!$A28,FALSE)),"")</f>
        <v>0</v>
      </c>
      <c r="AL28" s="2">
        <f>+IFERROR(IF(AL$10&lt;=$E$2,HLOOKUP(AL$10,'FLUJO REAL'!$E$13:$XFD$50,'FLUJO COMPLETO'!$A28,FALSE)/HLOOKUP('FLUJO COMPLETO'!AL$10,'FLUJO REAL'!$E$9:$XFD$10,2,FALSE),HLOOKUP(AL$10,'FLUJO PROYECTADO'!$E$11:$XFD$46,'FLUJO COMPLETO'!$A28,FALSE)),"")</f>
        <v>0</v>
      </c>
      <c r="AM28" s="2">
        <f>+IFERROR(IF(AM$10&lt;=$E$2,HLOOKUP(AM$10,'FLUJO REAL'!$E$13:$XFD$50,'FLUJO COMPLETO'!$A28,FALSE)/HLOOKUP('FLUJO COMPLETO'!AM$10,'FLUJO REAL'!$E$9:$XFD$10,2,FALSE),HLOOKUP(AM$10,'FLUJO PROYECTADO'!$E$11:$XFD$46,'FLUJO COMPLETO'!$A28,FALSE)),"")</f>
        <v>0</v>
      </c>
      <c r="AN28" s="2">
        <f>+IFERROR(IF(AN$10&lt;=$E$2,HLOOKUP(AN$10,'FLUJO REAL'!$E$13:$XFD$50,'FLUJO COMPLETO'!$A28,FALSE)/HLOOKUP('FLUJO COMPLETO'!AN$10,'FLUJO REAL'!$E$9:$XFD$10,2,FALSE),HLOOKUP(AN$10,'FLUJO PROYECTADO'!$E$11:$XFD$46,'FLUJO COMPLETO'!$A28,FALSE)),"")</f>
        <v>0</v>
      </c>
      <c r="AO28" s="2">
        <f>+IFERROR(IF(AO$10&lt;=$E$2,HLOOKUP(AO$10,'FLUJO REAL'!$E$13:$XFD$50,'FLUJO COMPLETO'!$A28,FALSE)/HLOOKUP('FLUJO COMPLETO'!AO$10,'FLUJO REAL'!$E$9:$XFD$10,2,FALSE),HLOOKUP(AO$10,'FLUJO PROYECTADO'!$E$11:$XFD$46,'FLUJO COMPLETO'!$A28,FALSE)),"")</f>
        <v>0</v>
      </c>
      <c r="AP28" s="2">
        <f>+IFERROR(IF(AP$10&lt;=$E$2,HLOOKUP(AP$10,'FLUJO REAL'!$E$13:$XFD$50,'FLUJO COMPLETO'!$A28,FALSE)/HLOOKUP('FLUJO COMPLETO'!AP$10,'FLUJO REAL'!$E$9:$XFD$10,2,FALSE),HLOOKUP(AP$10,'FLUJO PROYECTADO'!$E$11:$XFD$46,'FLUJO COMPLETO'!$A28,FALSE)),"")</f>
        <v>0</v>
      </c>
      <c r="AQ28" s="2">
        <f>+IFERROR(IF(AQ$10&lt;=$E$2,HLOOKUP(AQ$10,'FLUJO REAL'!$E$13:$XFD$50,'FLUJO COMPLETO'!$A28,FALSE)/HLOOKUP('FLUJO COMPLETO'!AQ$10,'FLUJO REAL'!$E$9:$XFD$10,2,FALSE),HLOOKUP(AQ$10,'FLUJO PROYECTADO'!$E$11:$XFD$46,'FLUJO COMPLETO'!$A28,FALSE)),"")</f>
        <v>0</v>
      </c>
      <c r="AR28" s="2">
        <f>+IFERROR(IF(AR$10&lt;=$E$2,HLOOKUP(AR$10,'FLUJO REAL'!$E$13:$XFD$50,'FLUJO COMPLETO'!$A28,FALSE)/HLOOKUP('FLUJO COMPLETO'!AR$10,'FLUJO REAL'!$E$9:$XFD$10,2,FALSE),HLOOKUP(AR$10,'FLUJO PROYECTADO'!$E$11:$XFD$46,'FLUJO COMPLETO'!$A28,FALSE)),"")</f>
        <v>0</v>
      </c>
      <c r="AS28" s="2">
        <f>+IFERROR(IF(AS$10&lt;=$E$2,HLOOKUP(AS$10,'FLUJO REAL'!$E$13:$XFD$50,'FLUJO COMPLETO'!$A28,FALSE)/HLOOKUP('FLUJO COMPLETO'!AS$10,'FLUJO REAL'!$E$9:$XFD$10,2,FALSE),HLOOKUP(AS$10,'FLUJO PROYECTADO'!$E$11:$XFD$46,'FLUJO COMPLETO'!$A28,FALSE)),"")</f>
        <v>0</v>
      </c>
      <c r="AT28" s="2">
        <f>+IFERROR(IF(AT$10&lt;=$E$2,HLOOKUP(AT$10,'FLUJO REAL'!$E$13:$XFD$50,'FLUJO COMPLETO'!$A28,FALSE)/HLOOKUP('FLUJO COMPLETO'!AT$10,'FLUJO REAL'!$E$9:$XFD$10,2,FALSE),HLOOKUP(AT$10,'FLUJO PROYECTADO'!$E$11:$XFD$46,'FLUJO COMPLETO'!$A28,FALSE)),"")</f>
        <v>0</v>
      </c>
      <c r="AU28" s="2">
        <f>+IFERROR(IF(AU$10&lt;=$E$2,HLOOKUP(AU$10,'FLUJO REAL'!$E$13:$XFD$50,'FLUJO COMPLETO'!$A28,FALSE)/HLOOKUP('FLUJO COMPLETO'!AU$10,'FLUJO REAL'!$E$9:$XFD$10,2,FALSE),HLOOKUP(AU$10,'FLUJO PROYECTADO'!$E$11:$XFD$46,'FLUJO COMPLETO'!$A28,FALSE)),"")</f>
        <v>0</v>
      </c>
      <c r="AV28" s="2">
        <f>+IFERROR(IF(AV$10&lt;=$E$2,HLOOKUP(AV$10,'FLUJO REAL'!$E$13:$XFD$50,'FLUJO COMPLETO'!$A28,FALSE)/HLOOKUP('FLUJO COMPLETO'!AV$10,'FLUJO REAL'!$E$9:$XFD$10,2,FALSE),HLOOKUP(AV$10,'FLUJO PROYECTADO'!$E$11:$XFD$46,'FLUJO COMPLETO'!$A28,FALSE)),"")</f>
        <v>0</v>
      </c>
      <c r="AW28" s="2">
        <f>+IFERROR(IF(AW$10&lt;=$E$2,HLOOKUP(AW$10,'FLUJO REAL'!$E$13:$XFD$50,'FLUJO COMPLETO'!$A28,FALSE)/HLOOKUP('FLUJO COMPLETO'!AW$10,'FLUJO REAL'!$E$9:$XFD$10,2,FALSE),HLOOKUP(AW$10,'FLUJO PROYECTADO'!$E$11:$XFD$46,'FLUJO COMPLETO'!$A28,FALSE)),"")</f>
        <v>0</v>
      </c>
      <c r="AX28" s="2">
        <f>+IFERROR(IF(AX$10&lt;=$E$2,HLOOKUP(AX$10,'FLUJO REAL'!$E$13:$XFD$50,'FLUJO COMPLETO'!$A28,FALSE)/HLOOKUP('FLUJO COMPLETO'!AX$10,'FLUJO REAL'!$E$9:$XFD$10,2,FALSE),HLOOKUP(AX$10,'FLUJO PROYECTADO'!$E$11:$XFD$46,'FLUJO COMPLETO'!$A28,FALSE)),"")</f>
        <v>0</v>
      </c>
      <c r="AY28" s="2">
        <f>+IFERROR(IF(AY$10&lt;=$E$2,HLOOKUP(AY$10,'FLUJO REAL'!$E$13:$XFD$50,'FLUJO COMPLETO'!$A28,FALSE)/HLOOKUP('FLUJO COMPLETO'!AY$10,'FLUJO REAL'!$E$9:$XFD$10,2,FALSE),HLOOKUP(AY$10,'FLUJO PROYECTADO'!$E$11:$XFD$46,'FLUJO COMPLETO'!$A28,FALSE)),"")</f>
        <v>0</v>
      </c>
      <c r="AZ28" s="2">
        <f>+IFERROR(IF(AZ$10&lt;=$E$2,HLOOKUP(AZ$10,'FLUJO REAL'!$E$13:$XFD$50,'FLUJO COMPLETO'!$A28,FALSE)/HLOOKUP('FLUJO COMPLETO'!AZ$10,'FLUJO REAL'!$E$9:$XFD$10,2,FALSE),HLOOKUP(AZ$10,'FLUJO PROYECTADO'!$E$11:$XFD$46,'FLUJO COMPLETO'!$A28,FALSE)),"")</f>
        <v>0</v>
      </c>
      <c r="BA28" s="2">
        <f>+IFERROR(IF(BA$10&lt;=$E$2,HLOOKUP(BA$10,'FLUJO REAL'!$E$13:$XFD$50,'FLUJO COMPLETO'!$A28,FALSE)/HLOOKUP('FLUJO COMPLETO'!BA$10,'FLUJO REAL'!$E$9:$XFD$10,2,FALSE),HLOOKUP(BA$10,'FLUJO PROYECTADO'!$E$11:$XFD$46,'FLUJO COMPLETO'!$A28,FALSE)),"")</f>
        <v>0</v>
      </c>
      <c r="BB28" s="2">
        <f>+IFERROR(IF(BB$10&lt;=$E$2,HLOOKUP(BB$10,'FLUJO REAL'!$E$13:$XFD$50,'FLUJO COMPLETO'!$A28,FALSE)/HLOOKUP('FLUJO COMPLETO'!BB$10,'FLUJO REAL'!$E$9:$XFD$10,2,FALSE),HLOOKUP(BB$10,'FLUJO PROYECTADO'!$E$11:$XFD$46,'FLUJO COMPLETO'!$A28,FALSE)),"")</f>
        <v>0</v>
      </c>
      <c r="BC28" s="2">
        <f>+IFERROR(IF(BC$10&lt;=$E$2,HLOOKUP(BC$10,'FLUJO REAL'!$E$13:$XFD$50,'FLUJO COMPLETO'!$A28,FALSE)/HLOOKUP('FLUJO COMPLETO'!BC$10,'FLUJO REAL'!$E$9:$XFD$10,2,FALSE),HLOOKUP(BC$10,'FLUJO PROYECTADO'!$E$11:$XFD$46,'FLUJO COMPLETO'!$A28,FALSE)),"")</f>
        <v>0</v>
      </c>
      <c r="BD28" s="2">
        <f>+IFERROR(IF(BD$10&lt;=$E$2,HLOOKUP(BD$10,'FLUJO REAL'!$E$13:$XFD$50,'FLUJO COMPLETO'!$A28,FALSE)/HLOOKUP('FLUJO COMPLETO'!BD$10,'FLUJO REAL'!$E$9:$XFD$10,2,FALSE),HLOOKUP(BD$10,'FLUJO PROYECTADO'!$E$11:$XFD$46,'FLUJO COMPLETO'!$A28,FALSE)),"")</f>
        <v>0</v>
      </c>
      <c r="BE28" s="2">
        <f>+IFERROR(IF(BE$10&lt;=$E$2,HLOOKUP(BE$10,'FLUJO REAL'!$E$13:$XFD$50,'FLUJO COMPLETO'!$A28,FALSE)/HLOOKUP('FLUJO COMPLETO'!BE$10,'FLUJO REAL'!$E$9:$XFD$10,2,FALSE),HLOOKUP(BE$10,'FLUJO PROYECTADO'!$E$11:$XFD$46,'FLUJO COMPLETO'!$A28,FALSE)),"")</f>
        <v>0</v>
      </c>
      <c r="BF28" s="2">
        <f>+IFERROR(IF(BF$10&lt;=$E$2,HLOOKUP(BF$10,'FLUJO REAL'!$E$13:$XFD$50,'FLUJO COMPLETO'!$A28,FALSE)/HLOOKUP('FLUJO COMPLETO'!BF$10,'FLUJO REAL'!$E$9:$XFD$10,2,FALSE),HLOOKUP(BF$10,'FLUJO PROYECTADO'!$E$11:$XFD$46,'FLUJO COMPLETO'!$A28,FALSE)),"")</f>
        <v>0</v>
      </c>
      <c r="BG28" s="2">
        <f>+IFERROR(IF(BG$10&lt;=$E$2,HLOOKUP(BG$10,'FLUJO REAL'!$E$13:$XFD$50,'FLUJO COMPLETO'!$A28,FALSE)/HLOOKUP('FLUJO COMPLETO'!BG$10,'FLUJO REAL'!$E$9:$XFD$10,2,FALSE),HLOOKUP(BG$10,'FLUJO PROYECTADO'!$E$11:$XFD$46,'FLUJO COMPLETO'!$A28,FALSE)),"")</f>
        <v>0</v>
      </c>
      <c r="BH28" s="2">
        <f>+IFERROR(IF(BH$10&lt;=$E$2,HLOOKUP(BH$10,'FLUJO REAL'!$E$13:$XFD$50,'FLUJO COMPLETO'!$A28,FALSE)/HLOOKUP('FLUJO COMPLETO'!BH$10,'FLUJO REAL'!$E$9:$XFD$10,2,FALSE),HLOOKUP(BH$10,'FLUJO PROYECTADO'!$E$11:$XFD$46,'FLUJO COMPLETO'!$A28,FALSE)),"")</f>
        <v>0</v>
      </c>
      <c r="BI28" s="2">
        <f>+IFERROR(IF(BI$10&lt;=$E$2,HLOOKUP(BI$10,'FLUJO REAL'!$E$13:$XFD$50,'FLUJO COMPLETO'!$A28,FALSE)/HLOOKUP('FLUJO COMPLETO'!BI$10,'FLUJO REAL'!$E$9:$XFD$10,2,FALSE),HLOOKUP(BI$10,'FLUJO PROYECTADO'!$E$11:$XFD$46,'FLUJO COMPLETO'!$A28,FALSE)),"")</f>
        <v>0</v>
      </c>
      <c r="BJ28" s="2">
        <f>+IFERROR(IF(BJ$10&lt;=$E$2,HLOOKUP(BJ$10,'FLUJO REAL'!$E$13:$XFD$50,'FLUJO COMPLETO'!$A28,FALSE)/HLOOKUP('FLUJO COMPLETO'!BJ$10,'FLUJO REAL'!$E$9:$XFD$10,2,FALSE),HLOOKUP(BJ$10,'FLUJO PROYECTADO'!$E$11:$XFD$46,'FLUJO COMPLETO'!$A28,FALSE)),"")</f>
        <v>0</v>
      </c>
      <c r="BK28" s="2">
        <f>+IFERROR(IF(BK$10&lt;=$E$2,HLOOKUP(BK$10,'FLUJO REAL'!$E$13:$XFD$50,'FLUJO COMPLETO'!$A28,FALSE)/HLOOKUP('FLUJO COMPLETO'!BK$10,'FLUJO REAL'!$E$9:$XFD$10,2,FALSE),HLOOKUP(BK$10,'FLUJO PROYECTADO'!$E$11:$XFD$46,'FLUJO COMPLETO'!$A28,FALSE)),"")</f>
        <v>0</v>
      </c>
      <c r="BL28" s="2">
        <f>+IFERROR(IF(BL$10&lt;=$E$2,HLOOKUP(BL$10,'FLUJO REAL'!$E$13:$XFD$50,'FLUJO COMPLETO'!$A28,FALSE)/HLOOKUP('FLUJO COMPLETO'!BL$10,'FLUJO REAL'!$E$9:$XFD$10,2,FALSE),HLOOKUP(BL$10,'FLUJO PROYECTADO'!$E$11:$XFD$46,'FLUJO COMPLETO'!$A28,FALSE)),"")</f>
        <v>0</v>
      </c>
      <c r="BM28" s="2">
        <f>+IFERROR(IF(BM$10&lt;=$E$2,HLOOKUP(BM$10,'FLUJO REAL'!$E$13:$XFD$50,'FLUJO COMPLETO'!$A28,FALSE)/HLOOKUP('FLUJO COMPLETO'!BM$10,'FLUJO REAL'!$E$9:$XFD$10,2,FALSE),HLOOKUP(BM$10,'FLUJO PROYECTADO'!$E$11:$XFD$46,'FLUJO COMPLETO'!$A28,FALSE)),"")</f>
        <v>0</v>
      </c>
    </row>
    <row r="29" spans="1:65" ht="15.75" x14ac:dyDescent="0.25">
      <c r="A29">
        <v>20</v>
      </c>
      <c r="B29" s="153"/>
      <c r="C29" s="155"/>
      <c r="D29" s="11" t="s">
        <v>19</v>
      </c>
      <c r="E29" s="26">
        <f t="shared" si="6"/>
        <v>0</v>
      </c>
      <c r="F29" s="2" t="str">
        <f>+IFERROR(IF(F$10&lt;=$E$2,HLOOKUP(F$10,'FLUJO REAL'!$E$13:$XFD$50,'FLUJO COMPLETO'!$A29,FALSE)/HLOOKUP('FLUJO COMPLETO'!F$10,'FLUJO REAL'!$E$9:$XFD$10,2,FALSE),HLOOKUP(F$10,'FLUJO PROYECTADO'!$E$11:$XFD$46,'FLUJO COMPLETO'!$A29,FALSE)),"")</f>
        <v/>
      </c>
      <c r="G29" s="2">
        <f>+IFERROR(IF(G$10&lt;=$E$2,HLOOKUP(G$10,'FLUJO REAL'!$E$13:$XFD$50,'FLUJO COMPLETO'!$A29,FALSE)/HLOOKUP('FLUJO COMPLETO'!G$10,'FLUJO REAL'!$E$9:$XFD$10,2,FALSE),HLOOKUP(G$10,'FLUJO PROYECTADO'!$E$11:$XFD$46,'FLUJO COMPLETO'!$A29,FALSE)),"")</f>
        <v>0</v>
      </c>
      <c r="H29" s="2">
        <f>+IFERROR(IF(H$10&lt;=$E$2,HLOOKUP(H$10,'FLUJO REAL'!$E$13:$XFD$50,'FLUJO COMPLETO'!$A29,FALSE)/HLOOKUP('FLUJO COMPLETO'!H$10,'FLUJO REAL'!$E$9:$XFD$10,2,FALSE),HLOOKUP(H$10,'FLUJO PROYECTADO'!$E$11:$XFD$46,'FLUJO COMPLETO'!$A29,FALSE)),"")</f>
        <v>0</v>
      </c>
      <c r="I29" s="2">
        <f>+IFERROR(IF(I$10&lt;=$E$2,HLOOKUP(I$10,'FLUJO REAL'!$E$13:$XFD$50,'FLUJO COMPLETO'!$A29,FALSE)/HLOOKUP('FLUJO COMPLETO'!I$10,'FLUJO REAL'!$E$9:$XFD$10,2,FALSE),HLOOKUP(I$10,'FLUJO PROYECTADO'!$E$11:$XFD$46,'FLUJO COMPLETO'!$A29,FALSE)),"")</f>
        <v>0</v>
      </c>
      <c r="J29" s="2">
        <f>+IFERROR(IF(J$10&lt;=$E$2,HLOOKUP(J$10,'FLUJO REAL'!$E$13:$XFD$50,'FLUJO COMPLETO'!$A29,FALSE)/HLOOKUP('FLUJO COMPLETO'!J$10,'FLUJO REAL'!$E$9:$XFD$10,2,FALSE),HLOOKUP(J$10,'FLUJO PROYECTADO'!$E$11:$XFD$46,'FLUJO COMPLETO'!$A29,FALSE)),"")</f>
        <v>0</v>
      </c>
      <c r="K29" s="2">
        <f>+IFERROR(IF(K$10&lt;=$E$2,HLOOKUP(K$10,'FLUJO REAL'!$E$13:$XFD$50,'FLUJO COMPLETO'!$A29,FALSE)/HLOOKUP('FLUJO COMPLETO'!K$10,'FLUJO REAL'!$E$9:$XFD$10,2,FALSE),HLOOKUP(K$10,'FLUJO PROYECTADO'!$E$11:$XFD$46,'FLUJO COMPLETO'!$A29,FALSE)),"")</f>
        <v>0</v>
      </c>
      <c r="L29" s="2">
        <f>+IFERROR(IF(L$10&lt;=$E$2,HLOOKUP(L$10,'FLUJO REAL'!$E$13:$XFD$50,'FLUJO COMPLETO'!$A29,FALSE)/HLOOKUP('FLUJO COMPLETO'!L$10,'FLUJO REAL'!$E$9:$XFD$10,2,FALSE),HLOOKUP(L$10,'FLUJO PROYECTADO'!$E$11:$XFD$46,'FLUJO COMPLETO'!$A29,FALSE)),"")</f>
        <v>0</v>
      </c>
      <c r="M29" s="2">
        <f>+IFERROR(IF(M$10&lt;=$E$2,HLOOKUP(M$10,'FLUJO REAL'!$E$13:$XFD$50,'FLUJO COMPLETO'!$A29,FALSE)/HLOOKUP('FLUJO COMPLETO'!M$10,'FLUJO REAL'!$E$9:$XFD$10,2,FALSE),HLOOKUP(M$10,'FLUJO PROYECTADO'!$E$11:$XFD$46,'FLUJO COMPLETO'!$A29,FALSE)),"")</f>
        <v>0</v>
      </c>
      <c r="N29" s="2">
        <f>+IFERROR(IF(N$10&lt;=$E$2,HLOOKUP(N$10,'FLUJO REAL'!$E$13:$XFD$50,'FLUJO COMPLETO'!$A29,FALSE)/HLOOKUP('FLUJO COMPLETO'!N$10,'FLUJO REAL'!$E$9:$XFD$10,2,FALSE),HLOOKUP(N$10,'FLUJO PROYECTADO'!$E$11:$XFD$46,'FLUJO COMPLETO'!$A29,FALSE)),"")</f>
        <v>0</v>
      </c>
      <c r="O29" s="2">
        <f>+IFERROR(IF(O$10&lt;=$E$2,HLOOKUP(O$10,'FLUJO REAL'!$E$13:$XFD$50,'FLUJO COMPLETO'!$A29,FALSE)/HLOOKUP('FLUJO COMPLETO'!O$10,'FLUJO REAL'!$E$9:$XFD$10,2,FALSE),HLOOKUP(O$10,'FLUJO PROYECTADO'!$E$11:$XFD$46,'FLUJO COMPLETO'!$A29,FALSE)),"")</f>
        <v>0</v>
      </c>
      <c r="P29" s="2">
        <f>+IFERROR(IF(P$10&lt;=$E$2,HLOOKUP(P$10,'FLUJO REAL'!$E$13:$XFD$50,'FLUJO COMPLETO'!$A29,FALSE)/HLOOKUP('FLUJO COMPLETO'!P$10,'FLUJO REAL'!$E$9:$XFD$10,2,FALSE),HLOOKUP(P$10,'FLUJO PROYECTADO'!$E$11:$XFD$46,'FLUJO COMPLETO'!$A29,FALSE)),"")</f>
        <v>0</v>
      </c>
      <c r="Q29" s="2">
        <f>+IFERROR(IF(Q$10&lt;=$E$2,HLOOKUP(Q$10,'FLUJO REAL'!$E$13:$XFD$50,'FLUJO COMPLETO'!$A29,FALSE)/HLOOKUP('FLUJO COMPLETO'!Q$10,'FLUJO REAL'!$E$9:$XFD$10,2,FALSE),HLOOKUP(Q$10,'FLUJO PROYECTADO'!$E$11:$XFD$46,'FLUJO COMPLETO'!$A29,FALSE)),"")</f>
        <v>0</v>
      </c>
      <c r="R29" s="2">
        <f>+IFERROR(IF(R$10&lt;=$E$2,HLOOKUP(R$10,'FLUJO REAL'!$E$13:$XFD$50,'FLUJO COMPLETO'!$A29,FALSE)/HLOOKUP('FLUJO COMPLETO'!R$10,'FLUJO REAL'!$E$9:$XFD$10,2,FALSE),HLOOKUP(R$10,'FLUJO PROYECTADO'!$E$11:$XFD$46,'FLUJO COMPLETO'!$A29,FALSE)),"")</f>
        <v>0</v>
      </c>
      <c r="S29" s="2">
        <f>+IFERROR(IF(S$10&lt;=$E$2,HLOOKUP(S$10,'FLUJO REAL'!$E$13:$XFD$50,'FLUJO COMPLETO'!$A29,FALSE)/HLOOKUP('FLUJO COMPLETO'!S$10,'FLUJO REAL'!$E$9:$XFD$10,2,FALSE),HLOOKUP(S$10,'FLUJO PROYECTADO'!$E$11:$XFD$46,'FLUJO COMPLETO'!$A29,FALSE)),"")</f>
        <v>0</v>
      </c>
      <c r="T29" s="2">
        <f>+IFERROR(IF(T$10&lt;=$E$2,HLOOKUP(T$10,'FLUJO REAL'!$E$13:$XFD$50,'FLUJO COMPLETO'!$A29,FALSE)/HLOOKUP('FLUJO COMPLETO'!T$10,'FLUJO REAL'!$E$9:$XFD$10,2,FALSE),HLOOKUP(T$10,'FLUJO PROYECTADO'!$E$11:$XFD$46,'FLUJO COMPLETO'!$A29,FALSE)),"")</f>
        <v>0</v>
      </c>
      <c r="U29" s="2">
        <f>+IFERROR(IF(U$10&lt;=$E$2,HLOOKUP(U$10,'FLUJO REAL'!$E$13:$XFD$50,'FLUJO COMPLETO'!$A29,FALSE)/HLOOKUP('FLUJO COMPLETO'!U$10,'FLUJO REAL'!$E$9:$XFD$10,2,FALSE),HLOOKUP(U$10,'FLUJO PROYECTADO'!$E$11:$XFD$46,'FLUJO COMPLETO'!$A29,FALSE)),"")</f>
        <v>0</v>
      </c>
      <c r="V29" s="2">
        <f>+IFERROR(IF(V$10&lt;=$E$2,HLOOKUP(V$10,'FLUJO REAL'!$E$13:$XFD$50,'FLUJO COMPLETO'!$A29,FALSE)/HLOOKUP('FLUJO COMPLETO'!V$10,'FLUJO REAL'!$E$9:$XFD$10,2,FALSE),HLOOKUP(V$10,'FLUJO PROYECTADO'!$E$11:$XFD$46,'FLUJO COMPLETO'!$A29,FALSE)),"")</f>
        <v>0</v>
      </c>
      <c r="W29" s="2">
        <f>+IFERROR(IF(W$10&lt;=$E$2,HLOOKUP(W$10,'FLUJO REAL'!$E$13:$XFD$50,'FLUJO COMPLETO'!$A29,FALSE)/HLOOKUP('FLUJO COMPLETO'!W$10,'FLUJO REAL'!$E$9:$XFD$10,2,FALSE),HLOOKUP(W$10,'FLUJO PROYECTADO'!$E$11:$XFD$46,'FLUJO COMPLETO'!$A29,FALSE)),"")</f>
        <v>0</v>
      </c>
      <c r="X29" s="2">
        <f>+IFERROR(IF(X$10&lt;=$E$2,HLOOKUP(X$10,'FLUJO REAL'!$E$13:$XFD$50,'FLUJO COMPLETO'!$A29,FALSE)/HLOOKUP('FLUJO COMPLETO'!X$10,'FLUJO REAL'!$E$9:$XFD$10,2,FALSE),HLOOKUP(X$10,'FLUJO PROYECTADO'!$E$11:$XFD$46,'FLUJO COMPLETO'!$A29,FALSE)),"")</f>
        <v>0</v>
      </c>
      <c r="Y29" s="2">
        <f>+IFERROR(IF(Y$10&lt;=$E$2,HLOOKUP(Y$10,'FLUJO REAL'!$E$13:$XFD$50,'FLUJO COMPLETO'!$A29,FALSE)/HLOOKUP('FLUJO COMPLETO'!Y$10,'FLUJO REAL'!$E$9:$XFD$10,2,FALSE),HLOOKUP(Y$10,'FLUJO PROYECTADO'!$E$11:$XFD$46,'FLUJO COMPLETO'!$A29,FALSE)),"")</f>
        <v>0</v>
      </c>
      <c r="Z29" s="2">
        <f>+IFERROR(IF(Z$10&lt;=$E$2,HLOOKUP(Z$10,'FLUJO REAL'!$E$13:$XFD$50,'FLUJO COMPLETO'!$A29,FALSE)/HLOOKUP('FLUJO COMPLETO'!Z$10,'FLUJO REAL'!$E$9:$XFD$10,2,FALSE),HLOOKUP(Z$10,'FLUJO PROYECTADO'!$E$11:$XFD$46,'FLUJO COMPLETO'!$A29,FALSE)),"")</f>
        <v>0</v>
      </c>
      <c r="AA29" s="2">
        <f>+IFERROR(IF(AA$10&lt;=$E$2,HLOOKUP(AA$10,'FLUJO REAL'!$E$13:$XFD$50,'FLUJO COMPLETO'!$A29,FALSE)/HLOOKUP('FLUJO COMPLETO'!AA$10,'FLUJO REAL'!$E$9:$XFD$10,2,FALSE),HLOOKUP(AA$10,'FLUJO PROYECTADO'!$E$11:$XFD$46,'FLUJO COMPLETO'!$A29,FALSE)),"")</f>
        <v>0</v>
      </c>
      <c r="AB29" s="2">
        <f>+IFERROR(IF(AB$10&lt;=$E$2,HLOOKUP(AB$10,'FLUJO REAL'!$E$13:$XFD$50,'FLUJO COMPLETO'!$A29,FALSE)/HLOOKUP('FLUJO COMPLETO'!AB$10,'FLUJO REAL'!$E$9:$XFD$10,2,FALSE),HLOOKUP(AB$10,'FLUJO PROYECTADO'!$E$11:$XFD$46,'FLUJO COMPLETO'!$A29,FALSE)),"")</f>
        <v>0</v>
      </c>
      <c r="AC29" s="2">
        <f>+IFERROR(IF(AC$10&lt;=$E$2,HLOOKUP(AC$10,'FLUJO REAL'!$E$13:$XFD$50,'FLUJO COMPLETO'!$A29,FALSE)/HLOOKUP('FLUJO COMPLETO'!AC$10,'FLUJO REAL'!$E$9:$XFD$10,2,FALSE),HLOOKUP(AC$10,'FLUJO PROYECTADO'!$E$11:$XFD$46,'FLUJO COMPLETO'!$A29,FALSE)),"")</f>
        <v>0</v>
      </c>
      <c r="AD29" s="2">
        <f>+IFERROR(IF(AD$10&lt;=$E$2,HLOOKUP(AD$10,'FLUJO REAL'!$E$13:$XFD$50,'FLUJO COMPLETO'!$A29,FALSE)/HLOOKUP('FLUJO COMPLETO'!AD$10,'FLUJO REAL'!$E$9:$XFD$10,2,FALSE),HLOOKUP(AD$10,'FLUJO PROYECTADO'!$E$11:$XFD$46,'FLUJO COMPLETO'!$A29,FALSE)),"")</f>
        <v>0</v>
      </c>
      <c r="AE29" s="2">
        <f>+IFERROR(IF(AE$10&lt;=$E$2,HLOOKUP(AE$10,'FLUJO REAL'!$E$13:$XFD$50,'FLUJO COMPLETO'!$A29,FALSE)/HLOOKUP('FLUJO COMPLETO'!AE$10,'FLUJO REAL'!$E$9:$XFD$10,2,FALSE),HLOOKUP(AE$10,'FLUJO PROYECTADO'!$E$11:$XFD$46,'FLUJO COMPLETO'!$A29,FALSE)),"")</f>
        <v>0</v>
      </c>
      <c r="AF29" s="2">
        <f>+IFERROR(IF(AF$10&lt;=$E$2,HLOOKUP(AF$10,'FLUJO REAL'!$E$13:$XFD$50,'FLUJO COMPLETO'!$A29,FALSE)/HLOOKUP('FLUJO COMPLETO'!AF$10,'FLUJO REAL'!$E$9:$XFD$10,2,FALSE),HLOOKUP(AF$10,'FLUJO PROYECTADO'!$E$11:$XFD$46,'FLUJO COMPLETO'!$A29,FALSE)),"")</f>
        <v>0</v>
      </c>
      <c r="AG29" s="2">
        <f>+IFERROR(IF(AG$10&lt;=$E$2,HLOOKUP(AG$10,'FLUJO REAL'!$E$13:$XFD$50,'FLUJO COMPLETO'!$A29,FALSE)/HLOOKUP('FLUJO COMPLETO'!AG$10,'FLUJO REAL'!$E$9:$XFD$10,2,FALSE),HLOOKUP(AG$10,'FLUJO PROYECTADO'!$E$11:$XFD$46,'FLUJO COMPLETO'!$A29,FALSE)),"")</f>
        <v>0</v>
      </c>
      <c r="AH29" s="2">
        <f>+IFERROR(IF(AH$10&lt;=$E$2,HLOOKUP(AH$10,'FLUJO REAL'!$E$13:$XFD$50,'FLUJO COMPLETO'!$A29,FALSE)/HLOOKUP('FLUJO COMPLETO'!AH$10,'FLUJO REAL'!$E$9:$XFD$10,2,FALSE),HLOOKUP(AH$10,'FLUJO PROYECTADO'!$E$11:$XFD$46,'FLUJO COMPLETO'!$A29,FALSE)),"")</f>
        <v>0</v>
      </c>
      <c r="AI29" s="2">
        <f>+IFERROR(IF(AI$10&lt;=$E$2,HLOOKUP(AI$10,'FLUJO REAL'!$E$13:$XFD$50,'FLUJO COMPLETO'!$A29,FALSE)/HLOOKUP('FLUJO COMPLETO'!AI$10,'FLUJO REAL'!$E$9:$XFD$10,2,FALSE),HLOOKUP(AI$10,'FLUJO PROYECTADO'!$E$11:$XFD$46,'FLUJO COMPLETO'!$A29,FALSE)),"")</f>
        <v>0</v>
      </c>
      <c r="AJ29" s="2">
        <f>+IFERROR(IF(AJ$10&lt;=$E$2,HLOOKUP(AJ$10,'FLUJO REAL'!$E$13:$XFD$50,'FLUJO COMPLETO'!$A29,FALSE)/HLOOKUP('FLUJO COMPLETO'!AJ$10,'FLUJO REAL'!$E$9:$XFD$10,2,FALSE),HLOOKUP(AJ$10,'FLUJO PROYECTADO'!$E$11:$XFD$46,'FLUJO COMPLETO'!$A29,FALSE)),"")</f>
        <v>0</v>
      </c>
      <c r="AK29" s="2">
        <f>+IFERROR(IF(AK$10&lt;=$E$2,HLOOKUP(AK$10,'FLUJO REAL'!$E$13:$XFD$50,'FLUJO COMPLETO'!$A29,FALSE)/HLOOKUP('FLUJO COMPLETO'!AK$10,'FLUJO REAL'!$E$9:$XFD$10,2,FALSE),HLOOKUP(AK$10,'FLUJO PROYECTADO'!$E$11:$XFD$46,'FLUJO COMPLETO'!$A29,FALSE)),"")</f>
        <v>0</v>
      </c>
      <c r="AL29" s="2">
        <f>+IFERROR(IF(AL$10&lt;=$E$2,HLOOKUP(AL$10,'FLUJO REAL'!$E$13:$XFD$50,'FLUJO COMPLETO'!$A29,FALSE)/HLOOKUP('FLUJO COMPLETO'!AL$10,'FLUJO REAL'!$E$9:$XFD$10,2,FALSE),HLOOKUP(AL$10,'FLUJO PROYECTADO'!$E$11:$XFD$46,'FLUJO COMPLETO'!$A29,FALSE)),"")</f>
        <v>0</v>
      </c>
      <c r="AM29" s="2">
        <f>+IFERROR(IF(AM$10&lt;=$E$2,HLOOKUP(AM$10,'FLUJO REAL'!$E$13:$XFD$50,'FLUJO COMPLETO'!$A29,FALSE)/HLOOKUP('FLUJO COMPLETO'!AM$10,'FLUJO REAL'!$E$9:$XFD$10,2,FALSE),HLOOKUP(AM$10,'FLUJO PROYECTADO'!$E$11:$XFD$46,'FLUJO COMPLETO'!$A29,FALSE)),"")</f>
        <v>0</v>
      </c>
      <c r="AN29" s="2">
        <f>+IFERROR(IF(AN$10&lt;=$E$2,HLOOKUP(AN$10,'FLUJO REAL'!$E$13:$XFD$50,'FLUJO COMPLETO'!$A29,FALSE)/HLOOKUP('FLUJO COMPLETO'!AN$10,'FLUJO REAL'!$E$9:$XFD$10,2,FALSE),HLOOKUP(AN$10,'FLUJO PROYECTADO'!$E$11:$XFD$46,'FLUJO COMPLETO'!$A29,FALSE)),"")</f>
        <v>0</v>
      </c>
      <c r="AO29" s="2">
        <f>+IFERROR(IF(AO$10&lt;=$E$2,HLOOKUP(AO$10,'FLUJO REAL'!$E$13:$XFD$50,'FLUJO COMPLETO'!$A29,FALSE)/HLOOKUP('FLUJO COMPLETO'!AO$10,'FLUJO REAL'!$E$9:$XFD$10,2,FALSE),HLOOKUP(AO$10,'FLUJO PROYECTADO'!$E$11:$XFD$46,'FLUJO COMPLETO'!$A29,FALSE)),"")</f>
        <v>0</v>
      </c>
      <c r="AP29" s="2">
        <f>+IFERROR(IF(AP$10&lt;=$E$2,HLOOKUP(AP$10,'FLUJO REAL'!$E$13:$XFD$50,'FLUJO COMPLETO'!$A29,FALSE)/HLOOKUP('FLUJO COMPLETO'!AP$10,'FLUJO REAL'!$E$9:$XFD$10,2,FALSE),HLOOKUP(AP$10,'FLUJO PROYECTADO'!$E$11:$XFD$46,'FLUJO COMPLETO'!$A29,FALSE)),"")</f>
        <v>0</v>
      </c>
      <c r="AQ29" s="2">
        <f>+IFERROR(IF(AQ$10&lt;=$E$2,HLOOKUP(AQ$10,'FLUJO REAL'!$E$13:$XFD$50,'FLUJO COMPLETO'!$A29,FALSE)/HLOOKUP('FLUJO COMPLETO'!AQ$10,'FLUJO REAL'!$E$9:$XFD$10,2,FALSE),HLOOKUP(AQ$10,'FLUJO PROYECTADO'!$E$11:$XFD$46,'FLUJO COMPLETO'!$A29,FALSE)),"")</f>
        <v>0</v>
      </c>
      <c r="AR29" s="2">
        <f>+IFERROR(IF(AR$10&lt;=$E$2,HLOOKUP(AR$10,'FLUJO REAL'!$E$13:$XFD$50,'FLUJO COMPLETO'!$A29,FALSE)/HLOOKUP('FLUJO COMPLETO'!AR$10,'FLUJO REAL'!$E$9:$XFD$10,2,FALSE),HLOOKUP(AR$10,'FLUJO PROYECTADO'!$E$11:$XFD$46,'FLUJO COMPLETO'!$A29,FALSE)),"")</f>
        <v>0</v>
      </c>
      <c r="AS29" s="2">
        <f>+IFERROR(IF(AS$10&lt;=$E$2,HLOOKUP(AS$10,'FLUJO REAL'!$E$13:$XFD$50,'FLUJO COMPLETO'!$A29,FALSE)/HLOOKUP('FLUJO COMPLETO'!AS$10,'FLUJO REAL'!$E$9:$XFD$10,2,FALSE),HLOOKUP(AS$10,'FLUJO PROYECTADO'!$E$11:$XFD$46,'FLUJO COMPLETO'!$A29,FALSE)),"")</f>
        <v>0</v>
      </c>
      <c r="AT29" s="2">
        <f>+IFERROR(IF(AT$10&lt;=$E$2,HLOOKUP(AT$10,'FLUJO REAL'!$E$13:$XFD$50,'FLUJO COMPLETO'!$A29,FALSE)/HLOOKUP('FLUJO COMPLETO'!AT$10,'FLUJO REAL'!$E$9:$XFD$10,2,FALSE),HLOOKUP(AT$10,'FLUJO PROYECTADO'!$E$11:$XFD$46,'FLUJO COMPLETO'!$A29,FALSE)),"")</f>
        <v>0</v>
      </c>
      <c r="AU29" s="2">
        <f>+IFERROR(IF(AU$10&lt;=$E$2,HLOOKUP(AU$10,'FLUJO REAL'!$E$13:$XFD$50,'FLUJO COMPLETO'!$A29,FALSE)/HLOOKUP('FLUJO COMPLETO'!AU$10,'FLUJO REAL'!$E$9:$XFD$10,2,FALSE),HLOOKUP(AU$10,'FLUJO PROYECTADO'!$E$11:$XFD$46,'FLUJO COMPLETO'!$A29,FALSE)),"")</f>
        <v>0</v>
      </c>
      <c r="AV29" s="2">
        <f>+IFERROR(IF(AV$10&lt;=$E$2,HLOOKUP(AV$10,'FLUJO REAL'!$E$13:$XFD$50,'FLUJO COMPLETO'!$A29,FALSE)/HLOOKUP('FLUJO COMPLETO'!AV$10,'FLUJO REAL'!$E$9:$XFD$10,2,FALSE),HLOOKUP(AV$10,'FLUJO PROYECTADO'!$E$11:$XFD$46,'FLUJO COMPLETO'!$A29,FALSE)),"")</f>
        <v>0</v>
      </c>
      <c r="AW29" s="2">
        <f>+IFERROR(IF(AW$10&lt;=$E$2,HLOOKUP(AW$10,'FLUJO REAL'!$E$13:$XFD$50,'FLUJO COMPLETO'!$A29,FALSE)/HLOOKUP('FLUJO COMPLETO'!AW$10,'FLUJO REAL'!$E$9:$XFD$10,2,FALSE),HLOOKUP(AW$10,'FLUJO PROYECTADO'!$E$11:$XFD$46,'FLUJO COMPLETO'!$A29,FALSE)),"")</f>
        <v>0</v>
      </c>
      <c r="AX29" s="2">
        <f>+IFERROR(IF(AX$10&lt;=$E$2,HLOOKUP(AX$10,'FLUJO REAL'!$E$13:$XFD$50,'FLUJO COMPLETO'!$A29,FALSE)/HLOOKUP('FLUJO COMPLETO'!AX$10,'FLUJO REAL'!$E$9:$XFD$10,2,FALSE),HLOOKUP(AX$10,'FLUJO PROYECTADO'!$E$11:$XFD$46,'FLUJO COMPLETO'!$A29,FALSE)),"")</f>
        <v>0</v>
      </c>
      <c r="AY29" s="2">
        <f>+IFERROR(IF(AY$10&lt;=$E$2,HLOOKUP(AY$10,'FLUJO REAL'!$E$13:$XFD$50,'FLUJO COMPLETO'!$A29,FALSE)/HLOOKUP('FLUJO COMPLETO'!AY$10,'FLUJO REAL'!$E$9:$XFD$10,2,FALSE),HLOOKUP(AY$10,'FLUJO PROYECTADO'!$E$11:$XFD$46,'FLUJO COMPLETO'!$A29,FALSE)),"")</f>
        <v>0</v>
      </c>
      <c r="AZ29" s="2">
        <f>+IFERROR(IF(AZ$10&lt;=$E$2,HLOOKUP(AZ$10,'FLUJO REAL'!$E$13:$XFD$50,'FLUJO COMPLETO'!$A29,FALSE)/HLOOKUP('FLUJO COMPLETO'!AZ$10,'FLUJO REAL'!$E$9:$XFD$10,2,FALSE),HLOOKUP(AZ$10,'FLUJO PROYECTADO'!$E$11:$XFD$46,'FLUJO COMPLETO'!$A29,FALSE)),"")</f>
        <v>0</v>
      </c>
      <c r="BA29" s="2">
        <f>+IFERROR(IF(BA$10&lt;=$E$2,HLOOKUP(BA$10,'FLUJO REAL'!$E$13:$XFD$50,'FLUJO COMPLETO'!$A29,FALSE)/HLOOKUP('FLUJO COMPLETO'!BA$10,'FLUJO REAL'!$E$9:$XFD$10,2,FALSE),HLOOKUP(BA$10,'FLUJO PROYECTADO'!$E$11:$XFD$46,'FLUJO COMPLETO'!$A29,FALSE)),"")</f>
        <v>0</v>
      </c>
      <c r="BB29" s="2">
        <f>+IFERROR(IF(BB$10&lt;=$E$2,HLOOKUP(BB$10,'FLUJO REAL'!$E$13:$XFD$50,'FLUJO COMPLETO'!$A29,FALSE)/HLOOKUP('FLUJO COMPLETO'!BB$10,'FLUJO REAL'!$E$9:$XFD$10,2,FALSE),HLOOKUP(BB$10,'FLUJO PROYECTADO'!$E$11:$XFD$46,'FLUJO COMPLETO'!$A29,FALSE)),"")</f>
        <v>0</v>
      </c>
      <c r="BC29" s="2">
        <f>+IFERROR(IF(BC$10&lt;=$E$2,HLOOKUP(BC$10,'FLUJO REAL'!$E$13:$XFD$50,'FLUJO COMPLETO'!$A29,FALSE)/HLOOKUP('FLUJO COMPLETO'!BC$10,'FLUJO REAL'!$E$9:$XFD$10,2,FALSE),HLOOKUP(BC$10,'FLUJO PROYECTADO'!$E$11:$XFD$46,'FLUJO COMPLETO'!$A29,FALSE)),"")</f>
        <v>0</v>
      </c>
      <c r="BD29" s="2">
        <f>+IFERROR(IF(BD$10&lt;=$E$2,HLOOKUP(BD$10,'FLUJO REAL'!$E$13:$XFD$50,'FLUJO COMPLETO'!$A29,FALSE)/HLOOKUP('FLUJO COMPLETO'!BD$10,'FLUJO REAL'!$E$9:$XFD$10,2,FALSE),HLOOKUP(BD$10,'FLUJO PROYECTADO'!$E$11:$XFD$46,'FLUJO COMPLETO'!$A29,FALSE)),"")</f>
        <v>0</v>
      </c>
      <c r="BE29" s="2">
        <f>+IFERROR(IF(BE$10&lt;=$E$2,HLOOKUP(BE$10,'FLUJO REAL'!$E$13:$XFD$50,'FLUJO COMPLETO'!$A29,FALSE)/HLOOKUP('FLUJO COMPLETO'!BE$10,'FLUJO REAL'!$E$9:$XFD$10,2,FALSE),HLOOKUP(BE$10,'FLUJO PROYECTADO'!$E$11:$XFD$46,'FLUJO COMPLETO'!$A29,FALSE)),"")</f>
        <v>0</v>
      </c>
      <c r="BF29" s="2">
        <f>+IFERROR(IF(BF$10&lt;=$E$2,HLOOKUP(BF$10,'FLUJO REAL'!$E$13:$XFD$50,'FLUJO COMPLETO'!$A29,FALSE)/HLOOKUP('FLUJO COMPLETO'!BF$10,'FLUJO REAL'!$E$9:$XFD$10,2,FALSE),HLOOKUP(BF$10,'FLUJO PROYECTADO'!$E$11:$XFD$46,'FLUJO COMPLETO'!$A29,FALSE)),"")</f>
        <v>0</v>
      </c>
      <c r="BG29" s="2">
        <f>+IFERROR(IF(BG$10&lt;=$E$2,HLOOKUP(BG$10,'FLUJO REAL'!$E$13:$XFD$50,'FLUJO COMPLETO'!$A29,FALSE)/HLOOKUP('FLUJO COMPLETO'!BG$10,'FLUJO REAL'!$E$9:$XFD$10,2,FALSE),HLOOKUP(BG$10,'FLUJO PROYECTADO'!$E$11:$XFD$46,'FLUJO COMPLETO'!$A29,FALSE)),"")</f>
        <v>0</v>
      </c>
      <c r="BH29" s="2">
        <f>+IFERROR(IF(BH$10&lt;=$E$2,HLOOKUP(BH$10,'FLUJO REAL'!$E$13:$XFD$50,'FLUJO COMPLETO'!$A29,FALSE)/HLOOKUP('FLUJO COMPLETO'!BH$10,'FLUJO REAL'!$E$9:$XFD$10,2,FALSE),HLOOKUP(BH$10,'FLUJO PROYECTADO'!$E$11:$XFD$46,'FLUJO COMPLETO'!$A29,FALSE)),"")</f>
        <v>0</v>
      </c>
      <c r="BI29" s="2">
        <f>+IFERROR(IF(BI$10&lt;=$E$2,HLOOKUP(BI$10,'FLUJO REAL'!$E$13:$XFD$50,'FLUJO COMPLETO'!$A29,FALSE)/HLOOKUP('FLUJO COMPLETO'!BI$10,'FLUJO REAL'!$E$9:$XFD$10,2,FALSE),HLOOKUP(BI$10,'FLUJO PROYECTADO'!$E$11:$XFD$46,'FLUJO COMPLETO'!$A29,FALSE)),"")</f>
        <v>0</v>
      </c>
      <c r="BJ29" s="2">
        <f>+IFERROR(IF(BJ$10&lt;=$E$2,HLOOKUP(BJ$10,'FLUJO REAL'!$E$13:$XFD$50,'FLUJO COMPLETO'!$A29,FALSE)/HLOOKUP('FLUJO COMPLETO'!BJ$10,'FLUJO REAL'!$E$9:$XFD$10,2,FALSE),HLOOKUP(BJ$10,'FLUJO PROYECTADO'!$E$11:$XFD$46,'FLUJO COMPLETO'!$A29,FALSE)),"")</f>
        <v>0</v>
      </c>
      <c r="BK29" s="2">
        <f>+IFERROR(IF(BK$10&lt;=$E$2,HLOOKUP(BK$10,'FLUJO REAL'!$E$13:$XFD$50,'FLUJO COMPLETO'!$A29,FALSE)/HLOOKUP('FLUJO COMPLETO'!BK$10,'FLUJO REAL'!$E$9:$XFD$10,2,FALSE),HLOOKUP(BK$10,'FLUJO PROYECTADO'!$E$11:$XFD$46,'FLUJO COMPLETO'!$A29,FALSE)),"")</f>
        <v>0</v>
      </c>
      <c r="BL29" s="2">
        <f>+IFERROR(IF(BL$10&lt;=$E$2,HLOOKUP(BL$10,'FLUJO REAL'!$E$13:$XFD$50,'FLUJO COMPLETO'!$A29,FALSE)/HLOOKUP('FLUJO COMPLETO'!BL$10,'FLUJO REAL'!$E$9:$XFD$10,2,FALSE),HLOOKUP(BL$10,'FLUJO PROYECTADO'!$E$11:$XFD$46,'FLUJO COMPLETO'!$A29,FALSE)),"")</f>
        <v>0</v>
      </c>
      <c r="BM29" s="2">
        <f>+IFERROR(IF(BM$10&lt;=$E$2,HLOOKUP(BM$10,'FLUJO REAL'!$E$13:$XFD$50,'FLUJO COMPLETO'!$A29,FALSE)/HLOOKUP('FLUJO COMPLETO'!BM$10,'FLUJO REAL'!$E$9:$XFD$10,2,FALSE),HLOOKUP(BM$10,'FLUJO PROYECTADO'!$E$11:$XFD$46,'FLUJO COMPLETO'!$A29,FALSE)),"")</f>
        <v>0</v>
      </c>
    </row>
    <row r="30" spans="1:65" ht="15.75" x14ac:dyDescent="0.25">
      <c r="A30">
        <v>21</v>
      </c>
      <c r="B30" s="153"/>
      <c r="C30" s="155"/>
      <c r="D30" s="11" t="s">
        <v>20</v>
      </c>
      <c r="E30" s="26">
        <f t="shared" si="6"/>
        <v>0</v>
      </c>
      <c r="F30" s="2" t="str">
        <f>+IFERROR(IF(F$10&lt;=$E$2,HLOOKUP(F$10,'FLUJO REAL'!$E$13:$XFD$50,'FLUJO COMPLETO'!$A30,FALSE)/HLOOKUP('FLUJO COMPLETO'!F$10,'FLUJO REAL'!$E$9:$XFD$10,2,FALSE),HLOOKUP(F$10,'FLUJO PROYECTADO'!$E$11:$XFD$46,'FLUJO COMPLETO'!$A30,FALSE)),"")</f>
        <v/>
      </c>
      <c r="G30" s="2">
        <f>+IFERROR(IF(G$10&lt;=$E$2,HLOOKUP(G$10,'FLUJO REAL'!$E$13:$XFD$50,'FLUJO COMPLETO'!$A30,FALSE)/HLOOKUP('FLUJO COMPLETO'!G$10,'FLUJO REAL'!$E$9:$XFD$10,2,FALSE),HLOOKUP(G$10,'FLUJO PROYECTADO'!$E$11:$XFD$46,'FLUJO COMPLETO'!$A30,FALSE)),"")</f>
        <v>0</v>
      </c>
      <c r="H30" s="2">
        <f>+IFERROR(IF(H$10&lt;=$E$2,HLOOKUP(H$10,'FLUJO REAL'!$E$13:$XFD$50,'FLUJO COMPLETO'!$A30,FALSE)/HLOOKUP('FLUJO COMPLETO'!H$10,'FLUJO REAL'!$E$9:$XFD$10,2,FALSE),HLOOKUP(H$10,'FLUJO PROYECTADO'!$E$11:$XFD$46,'FLUJO COMPLETO'!$A30,FALSE)),"")</f>
        <v>0</v>
      </c>
      <c r="I30" s="2">
        <f>+IFERROR(IF(I$10&lt;=$E$2,HLOOKUP(I$10,'FLUJO REAL'!$E$13:$XFD$50,'FLUJO COMPLETO'!$A30,FALSE)/HLOOKUP('FLUJO COMPLETO'!I$10,'FLUJO REAL'!$E$9:$XFD$10,2,FALSE),HLOOKUP(I$10,'FLUJO PROYECTADO'!$E$11:$XFD$46,'FLUJO COMPLETO'!$A30,FALSE)),"")</f>
        <v>0</v>
      </c>
      <c r="J30" s="2">
        <f>+IFERROR(IF(J$10&lt;=$E$2,HLOOKUP(J$10,'FLUJO REAL'!$E$13:$XFD$50,'FLUJO COMPLETO'!$A30,FALSE)/HLOOKUP('FLUJO COMPLETO'!J$10,'FLUJO REAL'!$E$9:$XFD$10,2,FALSE),HLOOKUP(J$10,'FLUJO PROYECTADO'!$E$11:$XFD$46,'FLUJO COMPLETO'!$A30,FALSE)),"")</f>
        <v>0</v>
      </c>
      <c r="K30" s="2">
        <f>+IFERROR(IF(K$10&lt;=$E$2,HLOOKUP(K$10,'FLUJO REAL'!$E$13:$XFD$50,'FLUJO COMPLETO'!$A30,FALSE)/HLOOKUP('FLUJO COMPLETO'!K$10,'FLUJO REAL'!$E$9:$XFD$10,2,FALSE),HLOOKUP(K$10,'FLUJO PROYECTADO'!$E$11:$XFD$46,'FLUJO COMPLETO'!$A30,FALSE)),"")</f>
        <v>0</v>
      </c>
      <c r="L30" s="2">
        <f>+IFERROR(IF(L$10&lt;=$E$2,HLOOKUP(L$10,'FLUJO REAL'!$E$13:$XFD$50,'FLUJO COMPLETO'!$A30,FALSE)/HLOOKUP('FLUJO COMPLETO'!L$10,'FLUJO REAL'!$E$9:$XFD$10,2,FALSE),HLOOKUP(L$10,'FLUJO PROYECTADO'!$E$11:$XFD$46,'FLUJO COMPLETO'!$A30,FALSE)),"")</f>
        <v>0</v>
      </c>
      <c r="M30" s="2">
        <f>+IFERROR(IF(M$10&lt;=$E$2,HLOOKUP(M$10,'FLUJO REAL'!$E$13:$XFD$50,'FLUJO COMPLETO'!$A30,FALSE)/HLOOKUP('FLUJO COMPLETO'!M$10,'FLUJO REAL'!$E$9:$XFD$10,2,FALSE),HLOOKUP(M$10,'FLUJO PROYECTADO'!$E$11:$XFD$46,'FLUJO COMPLETO'!$A30,FALSE)),"")</f>
        <v>0</v>
      </c>
      <c r="N30" s="2">
        <f>+IFERROR(IF(N$10&lt;=$E$2,HLOOKUP(N$10,'FLUJO REAL'!$E$13:$XFD$50,'FLUJO COMPLETO'!$A30,FALSE)/HLOOKUP('FLUJO COMPLETO'!N$10,'FLUJO REAL'!$E$9:$XFD$10,2,FALSE),HLOOKUP(N$10,'FLUJO PROYECTADO'!$E$11:$XFD$46,'FLUJO COMPLETO'!$A30,FALSE)),"")</f>
        <v>0</v>
      </c>
      <c r="O30" s="2">
        <f>+IFERROR(IF(O$10&lt;=$E$2,HLOOKUP(O$10,'FLUJO REAL'!$E$13:$XFD$50,'FLUJO COMPLETO'!$A30,FALSE)/HLOOKUP('FLUJO COMPLETO'!O$10,'FLUJO REAL'!$E$9:$XFD$10,2,FALSE),HLOOKUP(O$10,'FLUJO PROYECTADO'!$E$11:$XFD$46,'FLUJO COMPLETO'!$A30,FALSE)),"")</f>
        <v>0</v>
      </c>
      <c r="P30" s="2">
        <f>+IFERROR(IF(P$10&lt;=$E$2,HLOOKUP(P$10,'FLUJO REAL'!$E$13:$XFD$50,'FLUJO COMPLETO'!$A30,FALSE)/HLOOKUP('FLUJO COMPLETO'!P$10,'FLUJO REAL'!$E$9:$XFD$10,2,FALSE),HLOOKUP(P$10,'FLUJO PROYECTADO'!$E$11:$XFD$46,'FLUJO COMPLETO'!$A30,FALSE)),"")</f>
        <v>0</v>
      </c>
      <c r="Q30" s="2">
        <f>+IFERROR(IF(Q$10&lt;=$E$2,HLOOKUP(Q$10,'FLUJO REAL'!$E$13:$XFD$50,'FLUJO COMPLETO'!$A30,FALSE)/HLOOKUP('FLUJO COMPLETO'!Q$10,'FLUJO REAL'!$E$9:$XFD$10,2,FALSE),HLOOKUP(Q$10,'FLUJO PROYECTADO'!$E$11:$XFD$46,'FLUJO COMPLETO'!$A30,FALSE)),"")</f>
        <v>0</v>
      </c>
      <c r="R30" s="2">
        <f>+IFERROR(IF(R$10&lt;=$E$2,HLOOKUP(R$10,'FLUJO REAL'!$E$13:$XFD$50,'FLUJO COMPLETO'!$A30,FALSE)/HLOOKUP('FLUJO COMPLETO'!R$10,'FLUJO REAL'!$E$9:$XFD$10,2,FALSE),HLOOKUP(R$10,'FLUJO PROYECTADO'!$E$11:$XFD$46,'FLUJO COMPLETO'!$A30,FALSE)),"")</f>
        <v>0</v>
      </c>
      <c r="S30" s="2">
        <f>+IFERROR(IF(S$10&lt;=$E$2,HLOOKUP(S$10,'FLUJO REAL'!$E$13:$XFD$50,'FLUJO COMPLETO'!$A30,FALSE)/HLOOKUP('FLUJO COMPLETO'!S$10,'FLUJO REAL'!$E$9:$XFD$10,2,FALSE),HLOOKUP(S$10,'FLUJO PROYECTADO'!$E$11:$XFD$46,'FLUJO COMPLETO'!$A30,FALSE)),"")</f>
        <v>0</v>
      </c>
      <c r="T30" s="2">
        <f>+IFERROR(IF(T$10&lt;=$E$2,HLOOKUP(T$10,'FLUJO REAL'!$E$13:$XFD$50,'FLUJO COMPLETO'!$A30,FALSE)/HLOOKUP('FLUJO COMPLETO'!T$10,'FLUJO REAL'!$E$9:$XFD$10,2,FALSE),HLOOKUP(T$10,'FLUJO PROYECTADO'!$E$11:$XFD$46,'FLUJO COMPLETO'!$A30,FALSE)),"")</f>
        <v>0</v>
      </c>
      <c r="U30" s="2">
        <f>+IFERROR(IF(U$10&lt;=$E$2,HLOOKUP(U$10,'FLUJO REAL'!$E$13:$XFD$50,'FLUJO COMPLETO'!$A30,FALSE)/HLOOKUP('FLUJO COMPLETO'!U$10,'FLUJO REAL'!$E$9:$XFD$10,2,FALSE),HLOOKUP(U$10,'FLUJO PROYECTADO'!$E$11:$XFD$46,'FLUJO COMPLETO'!$A30,FALSE)),"")</f>
        <v>0</v>
      </c>
      <c r="V30" s="2">
        <f>+IFERROR(IF(V$10&lt;=$E$2,HLOOKUP(V$10,'FLUJO REAL'!$E$13:$XFD$50,'FLUJO COMPLETO'!$A30,FALSE)/HLOOKUP('FLUJO COMPLETO'!V$10,'FLUJO REAL'!$E$9:$XFD$10,2,FALSE),HLOOKUP(V$10,'FLUJO PROYECTADO'!$E$11:$XFD$46,'FLUJO COMPLETO'!$A30,FALSE)),"")</f>
        <v>0</v>
      </c>
      <c r="W30" s="2">
        <f>+IFERROR(IF(W$10&lt;=$E$2,HLOOKUP(W$10,'FLUJO REAL'!$E$13:$XFD$50,'FLUJO COMPLETO'!$A30,FALSE)/HLOOKUP('FLUJO COMPLETO'!W$10,'FLUJO REAL'!$E$9:$XFD$10,2,FALSE),HLOOKUP(W$10,'FLUJO PROYECTADO'!$E$11:$XFD$46,'FLUJO COMPLETO'!$A30,FALSE)),"")</f>
        <v>0</v>
      </c>
      <c r="X30" s="2">
        <f>+IFERROR(IF(X$10&lt;=$E$2,HLOOKUP(X$10,'FLUJO REAL'!$E$13:$XFD$50,'FLUJO COMPLETO'!$A30,FALSE)/HLOOKUP('FLUJO COMPLETO'!X$10,'FLUJO REAL'!$E$9:$XFD$10,2,FALSE),HLOOKUP(X$10,'FLUJO PROYECTADO'!$E$11:$XFD$46,'FLUJO COMPLETO'!$A30,FALSE)),"")</f>
        <v>0</v>
      </c>
      <c r="Y30" s="2">
        <f>+IFERROR(IF(Y$10&lt;=$E$2,HLOOKUP(Y$10,'FLUJO REAL'!$E$13:$XFD$50,'FLUJO COMPLETO'!$A30,FALSE)/HLOOKUP('FLUJO COMPLETO'!Y$10,'FLUJO REAL'!$E$9:$XFD$10,2,FALSE),HLOOKUP(Y$10,'FLUJO PROYECTADO'!$E$11:$XFD$46,'FLUJO COMPLETO'!$A30,FALSE)),"")</f>
        <v>0</v>
      </c>
      <c r="Z30" s="2">
        <f>+IFERROR(IF(Z$10&lt;=$E$2,HLOOKUP(Z$10,'FLUJO REAL'!$E$13:$XFD$50,'FLUJO COMPLETO'!$A30,FALSE)/HLOOKUP('FLUJO COMPLETO'!Z$10,'FLUJO REAL'!$E$9:$XFD$10,2,FALSE),HLOOKUP(Z$10,'FLUJO PROYECTADO'!$E$11:$XFD$46,'FLUJO COMPLETO'!$A30,FALSE)),"")</f>
        <v>0</v>
      </c>
      <c r="AA30" s="2">
        <f>+IFERROR(IF(AA$10&lt;=$E$2,HLOOKUP(AA$10,'FLUJO REAL'!$E$13:$XFD$50,'FLUJO COMPLETO'!$A30,FALSE)/HLOOKUP('FLUJO COMPLETO'!AA$10,'FLUJO REAL'!$E$9:$XFD$10,2,FALSE),HLOOKUP(AA$10,'FLUJO PROYECTADO'!$E$11:$XFD$46,'FLUJO COMPLETO'!$A30,FALSE)),"")</f>
        <v>0</v>
      </c>
      <c r="AB30" s="2">
        <f>+IFERROR(IF(AB$10&lt;=$E$2,HLOOKUP(AB$10,'FLUJO REAL'!$E$13:$XFD$50,'FLUJO COMPLETO'!$A30,FALSE)/HLOOKUP('FLUJO COMPLETO'!AB$10,'FLUJO REAL'!$E$9:$XFD$10,2,FALSE),HLOOKUP(AB$10,'FLUJO PROYECTADO'!$E$11:$XFD$46,'FLUJO COMPLETO'!$A30,FALSE)),"")</f>
        <v>0</v>
      </c>
      <c r="AC30" s="2">
        <f>+IFERROR(IF(AC$10&lt;=$E$2,HLOOKUP(AC$10,'FLUJO REAL'!$E$13:$XFD$50,'FLUJO COMPLETO'!$A30,FALSE)/HLOOKUP('FLUJO COMPLETO'!AC$10,'FLUJO REAL'!$E$9:$XFD$10,2,FALSE),HLOOKUP(AC$10,'FLUJO PROYECTADO'!$E$11:$XFD$46,'FLUJO COMPLETO'!$A30,FALSE)),"")</f>
        <v>0</v>
      </c>
      <c r="AD30" s="2">
        <f>+IFERROR(IF(AD$10&lt;=$E$2,HLOOKUP(AD$10,'FLUJO REAL'!$E$13:$XFD$50,'FLUJO COMPLETO'!$A30,FALSE)/HLOOKUP('FLUJO COMPLETO'!AD$10,'FLUJO REAL'!$E$9:$XFD$10,2,FALSE),HLOOKUP(AD$10,'FLUJO PROYECTADO'!$E$11:$XFD$46,'FLUJO COMPLETO'!$A30,FALSE)),"")</f>
        <v>0</v>
      </c>
      <c r="AE30" s="2">
        <f>+IFERROR(IF(AE$10&lt;=$E$2,HLOOKUP(AE$10,'FLUJO REAL'!$E$13:$XFD$50,'FLUJO COMPLETO'!$A30,FALSE)/HLOOKUP('FLUJO COMPLETO'!AE$10,'FLUJO REAL'!$E$9:$XFD$10,2,FALSE),HLOOKUP(AE$10,'FLUJO PROYECTADO'!$E$11:$XFD$46,'FLUJO COMPLETO'!$A30,FALSE)),"")</f>
        <v>0</v>
      </c>
      <c r="AF30" s="2">
        <f>+IFERROR(IF(AF$10&lt;=$E$2,HLOOKUP(AF$10,'FLUJO REAL'!$E$13:$XFD$50,'FLUJO COMPLETO'!$A30,FALSE)/HLOOKUP('FLUJO COMPLETO'!AF$10,'FLUJO REAL'!$E$9:$XFD$10,2,FALSE),HLOOKUP(AF$10,'FLUJO PROYECTADO'!$E$11:$XFD$46,'FLUJO COMPLETO'!$A30,FALSE)),"")</f>
        <v>0</v>
      </c>
      <c r="AG30" s="2">
        <f>+IFERROR(IF(AG$10&lt;=$E$2,HLOOKUP(AG$10,'FLUJO REAL'!$E$13:$XFD$50,'FLUJO COMPLETO'!$A30,FALSE)/HLOOKUP('FLUJO COMPLETO'!AG$10,'FLUJO REAL'!$E$9:$XFD$10,2,FALSE),HLOOKUP(AG$10,'FLUJO PROYECTADO'!$E$11:$XFD$46,'FLUJO COMPLETO'!$A30,FALSE)),"")</f>
        <v>0</v>
      </c>
      <c r="AH30" s="2">
        <f>+IFERROR(IF(AH$10&lt;=$E$2,HLOOKUP(AH$10,'FLUJO REAL'!$E$13:$XFD$50,'FLUJO COMPLETO'!$A30,FALSE)/HLOOKUP('FLUJO COMPLETO'!AH$10,'FLUJO REAL'!$E$9:$XFD$10,2,FALSE),HLOOKUP(AH$10,'FLUJO PROYECTADO'!$E$11:$XFD$46,'FLUJO COMPLETO'!$A30,FALSE)),"")</f>
        <v>0</v>
      </c>
      <c r="AI30" s="2">
        <f>+IFERROR(IF(AI$10&lt;=$E$2,HLOOKUP(AI$10,'FLUJO REAL'!$E$13:$XFD$50,'FLUJO COMPLETO'!$A30,FALSE)/HLOOKUP('FLUJO COMPLETO'!AI$10,'FLUJO REAL'!$E$9:$XFD$10,2,FALSE),HLOOKUP(AI$10,'FLUJO PROYECTADO'!$E$11:$XFD$46,'FLUJO COMPLETO'!$A30,FALSE)),"")</f>
        <v>0</v>
      </c>
      <c r="AJ30" s="2">
        <f>+IFERROR(IF(AJ$10&lt;=$E$2,HLOOKUP(AJ$10,'FLUJO REAL'!$E$13:$XFD$50,'FLUJO COMPLETO'!$A30,FALSE)/HLOOKUP('FLUJO COMPLETO'!AJ$10,'FLUJO REAL'!$E$9:$XFD$10,2,FALSE),HLOOKUP(AJ$10,'FLUJO PROYECTADO'!$E$11:$XFD$46,'FLUJO COMPLETO'!$A30,FALSE)),"")</f>
        <v>0</v>
      </c>
      <c r="AK30" s="2">
        <f>+IFERROR(IF(AK$10&lt;=$E$2,HLOOKUP(AK$10,'FLUJO REAL'!$E$13:$XFD$50,'FLUJO COMPLETO'!$A30,FALSE)/HLOOKUP('FLUJO COMPLETO'!AK$10,'FLUJO REAL'!$E$9:$XFD$10,2,FALSE),HLOOKUP(AK$10,'FLUJO PROYECTADO'!$E$11:$XFD$46,'FLUJO COMPLETO'!$A30,FALSE)),"")</f>
        <v>0</v>
      </c>
      <c r="AL30" s="2">
        <f>+IFERROR(IF(AL$10&lt;=$E$2,HLOOKUP(AL$10,'FLUJO REAL'!$E$13:$XFD$50,'FLUJO COMPLETO'!$A30,FALSE)/HLOOKUP('FLUJO COMPLETO'!AL$10,'FLUJO REAL'!$E$9:$XFD$10,2,FALSE),HLOOKUP(AL$10,'FLUJO PROYECTADO'!$E$11:$XFD$46,'FLUJO COMPLETO'!$A30,FALSE)),"")</f>
        <v>0</v>
      </c>
      <c r="AM30" s="2">
        <f>+IFERROR(IF(AM$10&lt;=$E$2,HLOOKUP(AM$10,'FLUJO REAL'!$E$13:$XFD$50,'FLUJO COMPLETO'!$A30,FALSE)/HLOOKUP('FLUJO COMPLETO'!AM$10,'FLUJO REAL'!$E$9:$XFD$10,2,FALSE),HLOOKUP(AM$10,'FLUJO PROYECTADO'!$E$11:$XFD$46,'FLUJO COMPLETO'!$A30,FALSE)),"")</f>
        <v>0</v>
      </c>
      <c r="AN30" s="2">
        <f>+IFERROR(IF(AN$10&lt;=$E$2,HLOOKUP(AN$10,'FLUJO REAL'!$E$13:$XFD$50,'FLUJO COMPLETO'!$A30,FALSE)/HLOOKUP('FLUJO COMPLETO'!AN$10,'FLUJO REAL'!$E$9:$XFD$10,2,FALSE),HLOOKUP(AN$10,'FLUJO PROYECTADO'!$E$11:$XFD$46,'FLUJO COMPLETO'!$A30,FALSE)),"")</f>
        <v>0</v>
      </c>
      <c r="AO30" s="2">
        <f>+IFERROR(IF(AO$10&lt;=$E$2,HLOOKUP(AO$10,'FLUJO REAL'!$E$13:$XFD$50,'FLUJO COMPLETO'!$A30,FALSE)/HLOOKUP('FLUJO COMPLETO'!AO$10,'FLUJO REAL'!$E$9:$XFD$10,2,FALSE),HLOOKUP(AO$10,'FLUJO PROYECTADO'!$E$11:$XFD$46,'FLUJO COMPLETO'!$A30,FALSE)),"")</f>
        <v>0</v>
      </c>
      <c r="AP30" s="2">
        <f>+IFERROR(IF(AP$10&lt;=$E$2,HLOOKUP(AP$10,'FLUJO REAL'!$E$13:$XFD$50,'FLUJO COMPLETO'!$A30,FALSE)/HLOOKUP('FLUJO COMPLETO'!AP$10,'FLUJO REAL'!$E$9:$XFD$10,2,FALSE),HLOOKUP(AP$10,'FLUJO PROYECTADO'!$E$11:$XFD$46,'FLUJO COMPLETO'!$A30,FALSE)),"")</f>
        <v>0</v>
      </c>
      <c r="AQ30" s="2">
        <f>+IFERROR(IF(AQ$10&lt;=$E$2,HLOOKUP(AQ$10,'FLUJO REAL'!$E$13:$XFD$50,'FLUJO COMPLETO'!$A30,FALSE)/HLOOKUP('FLUJO COMPLETO'!AQ$10,'FLUJO REAL'!$E$9:$XFD$10,2,FALSE),HLOOKUP(AQ$10,'FLUJO PROYECTADO'!$E$11:$XFD$46,'FLUJO COMPLETO'!$A30,FALSE)),"")</f>
        <v>0</v>
      </c>
      <c r="AR30" s="2">
        <f>+IFERROR(IF(AR$10&lt;=$E$2,HLOOKUP(AR$10,'FLUJO REAL'!$E$13:$XFD$50,'FLUJO COMPLETO'!$A30,FALSE)/HLOOKUP('FLUJO COMPLETO'!AR$10,'FLUJO REAL'!$E$9:$XFD$10,2,FALSE),HLOOKUP(AR$10,'FLUJO PROYECTADO'!$E$11:$XFD$46,'FLUJO COMPLETO'!$A30,FALSE)),"")</f>
        <v>0</v>
      </c>
      <c r="AS30" s="2">
        <f>+IFERROR(IF(AS$10&lt;=$E$2,HLOOKUP(AS$10,'FLUJO REAL'!$E$13:$XFD$50,'FLUJO COMPLETO'!$A30,FALSE)/HLOOKUP('FLUJO COMPLETO'!AS$10,'FLUJO REAL'!$E$9:$XFD$10,2,FALSE),HLOOKUP(AS$10,'FLUJO PROYECTADO'!$E$11:$XFD$46,'FLUJO COMPLETO'!$A30,FALSE)),"")</f>
        <v>0</v>
      </c>
      <c r="AT30" s="2">
        <f>+IFERROR(IF(AT$10&lt;=$E$2,HLOOKUP(AT$10,'FLUJO REAL'!$E$13:$XFD$50,'FLUJO COMPLETO'!$A30,FALSE)/HLOOKUP('FLUJO COMPLETO'!AT$10,'FLUJO REAL'!$E$9:$XFD$10,2,FALSE),HLOOKUP(AT$10,'FLUJO PROYECTADO'!$E$11:$XFD$46,'FLUJO COMPLETO'!$A30,FALSE)),"")</f>
        <v>0</v>
      </c>
      <c r="AU30" s="2">
        <f>+IFERROR(IF(AU$10&lt;=$E$2,HLOOKUP(AU$10,'FLUJO REAL'!$E$13:$XFD$50,'FLUJO COMPLETO'!$A30,FALSE)/HLOOKUP('FLUJO COMPLETO'!AU$10,'FLUJO REAL'!$E$9:$XFD$10,2,FALSE),HLOOKUP(AU$10,'FLUJO PROYECTADO'!$E$11:$XFD$46,'FLUJO COMPLETO'!$A30,FALSE)),"")</f>
        <v>0</v>
      </c>
      <c r="AV30" s="2">
        <f>+IFERROR(IF(AV$10&lt;=$E$2,HLOOKUP(AV$10,'FLUJO REAL'!$E$13:$XFD$50,'FLUJO COMPLETO'!$A30,FALSE)/HLOOKUP('FLUJO COMPLETO'!AV$10,'FLUJO REAL'!$E$9:$XFD$10,2,FALSE),HLOOKUP(AV$10,'FLUJO PROYECTADO'!$E$11:$XFD$46,'FLUJO COMPLETO'!$A30,FALSE)),"")</f>
        <v>0</v>
      </c>
      <c r="AW30" s="2">
        <f>+IFERROR(IF(AW$10&lt;=$E$2,HLOOKUP(AW$10,'FLUJO REAL'!$E$13:$XFD$50,'FLUJO COMPLETO'!$A30,FALSE)/HLOOKUP('FLUJO COMPLETO'!AW$10,'FLUJO REAL'!$E$9:$XFD$10,2,FALSE),HLOOKUP(AW$10,'FLUJO PROYECTADO'!$E$11:$XFD$46,'FLUJO COMPLETO'!$A30,FALSE)),"")</f>
        <v>0</v>
      </c>
      <c r="AX30" s="2">
        <f>+IFERROR(IF(AX$10&lt;=$E$2,HLOOKUP(AX$10,'FLUJO REAL'!$E$13:$XFD$50,'FLUJO COMPLETO'!$A30,FALSE)/HLOOKUP('FLUJO COMPLETO'!AX$10,'FLUJO REAL'!$E$9:$XFD$10,2,FALSE),HLOOKUP(AX$10,'FLUJO PROYECTADO'!$E$11:$XFD$46,'FLUJO COMPLETO'!$A30,FALSE)),"")</f>
        <v>0</v>
      </c>
      <c r="AY30" s="2">
        <f>+IFERROR(IF(AY$10&lt;=$E$2,HLOOKUP(AY$10,'FLUJO REAL'!$E$13:$XFD$50,'FLUJO COMPLETO'!$A30,FALSE)/HLOOKUP('FLUJO COMPLETO'!AY$10,'FLUJO REAL'!$E$9:$XFD$10,2,FALSE),HLOOKUP(AY$10,'FLUJO PROYECTADO'!$E$11:$XFD$46,'FLUJO COMPLETO'!$A30,FALSE)),"")</f>
        <v>0</v>
      </c>
      <c r="AZ30" s="2">
        <f>+IFERROR(IF(AZ$10&lt;=$E$2,HLOOKUP(AZ$10,'FLUJO REAL'!$E$13:$XFD$50,'FLUJO COMPLETO'!$A30,FALSE)/HLOOKUP('FLUJO COMPLETO'!AZ$10,'FLUJO REAL'!$E$9:$XFD$10,2,FALSE),HLOOKUP(AZ$10,'FLUJO PROYECTADO'!$E$11:$XFD$46,'FLUJO COMPLETO'!$A30,FALSE)),"")</f>
        <v>0</v>
      </c>
      <c r="BA30" s="2">
        <f>+IFERROR(IF(BA$10&lt;=$E$2,HLOOKUP(BA$10,'FLUJO REAL'!$E$13:$XFD$50,'FLUJO COMPLETO'!$A30,FALSE)/HLOOKUP('FLUJO COMPLETO'!BA$10,'FLUJO REAL'!$E$9:$XFD$10,2,FALSE),HLOOKUP(BA$10,'FLUJO PROYECTADO'!$E$11:$XFD$46,'FLUJO COMPLETO'!$A30,FALSE)),"")</f>
        <v>0</v>
      </c>
      <c r="BB30" s="2">
        <f>+IFERROR(IF(BB$10&lt;=$E$2,HLOOKUP(BB$10,'FLUJO REAL'!$E$13:$XFD$50,'FLUJO COMPLETO'!$A30,FALSE)/HLOOKUP('FLUJO COMPLETO'!BB$10,'FLUJO REAL'!$E$9:$XFD$10,2,FALSE),HLOOKUP(BB$10,'FLUJO PROYECTADO'!$E$11:$XFD$46,'FLUJO COMPLETO'!$A30,FALSE)),"")</f>
        <v>0</v>
      </c>
      <c r="BC30" s="2">
        <f>+IFERROR(IF(BC$10&lt;=$E$2,HLOOKUP(BC$10,'FLUJO REAL'!$E$13:$XFD$50,'FLUJO COMPLETO'!$A30,FALSE)/HLOOKUP('FLUJO COMPLETO'!BC$10,'FLUJO REAL'!$E$9:$XFD$10,2,FALSE),HLOOKUP(BC$10,'FLUJO PROYECTADO'!$E$11:$XFD$46,'FLUJO COMPLETO'!$A30,FALSE)),"")</f>
        <v>0</v>
      </c>
      <c r="BD30" s="2">
        <f>+IFERROR(IF(BD$10&lt;=$E$2,HLOOKUP(BD$10,'FLUJO REAL'!$E$13:$XFD$50,'FLUJO COMPLETO'!$A30,FALSE)/HLOOKUP('FLUJO COMPLETO'!BD$10,'FLUJO REAL'!$E$9:$XFD$10,2,FALSE),HLOOKUP(BD$10,'FLUJO PROYECTADO'!$E$11:$XFD$46,'FLUJO COMPLETO'!$A30,FALSE)),"")</f>
        <v>0</v>
      </c>
      <c r="BE30" s="2">
        <f>+IFERROR(IF(BE$10&lt;=$E$2,HLOOKUP(BE$10,'FLUJO REAL'!$E$13:$XFD$50,'FLUJO COMPLETO'!$A30,FALSE)/HLOOKUP('FLUJO COMPLETO'!BE$10,'FLUJO REAL'!$E$9:$XFD$10,2,FALSE),HLOOKUP(BE$10,'FLUJO PROYECTADO'!$E$11:$XFD$46,'FLUJO COMPLETO'!$A30,FALSE)),"")</f>
        <v>0</v>
      </c>
      <c r="BF30" s="2">
        <f>+IFERROR(IF(BF$10&lt;=$E$2,HLOOKUP(BF$10,'FLUJO REAL'!$E$13:$XFD$50,'FLUJO COMPLETO'!$A30,FALSE)/HLOOKUP('FLUJO COMPLETO'!BF$10,'FLUJO REAL'!$E$9:$XFD$10,2,FALSE),HLOOKUP(BF$10,'FLUJO PROYECTADO'!$E$11:$XFD$46,'FLUJO COMPLETO'!$A30,FALSE)),"")</f>
        <v>0</v>
      </c>
      <c r="BG30" s="2">
        <f>+IFERROR(IF(BG$10&lt;=$E$2,HLOOKUP(BG$10,'FLUJO REAL'!$E$13:$XFD$50,'FLUJO COMPLETO'!$A30,FALSE)/HLOOKUP('FLUJO COMPLETO'!BG$10,'FLUJO REAL'!$E$9:$XFD$10,2,FALSE),HLOOKUP(BG$10,'FLUJO PROYECTADO'!$E$11:$XFD$46,'FLUJO COMPLETO'!$A30,FALSE)),"")</f>
        <v>0</v>
      </c>
      <c r="BH30" s="2">
        <f>+IFERROR(IF(BH$10&lt;=$E$2,HLOOKUP(BH$10,'FLUJO REAL'!$E$13:$XFD$50,'FLUJO COMPLETO'!$A30,FALSE)/HLOOKUP('FLUJO COMPLETO'!BH$10,'FLUJO REAL'!$E$9:$XFD$10,2,FALSE),HLOOKUP(BH$10,'FLUJO PROYECTADO'!$E$11:$XFD$46,'FLUJO COMPLETO'!$A30,FALSE)),"")</f>
        <v>0</v>
      </c>
      <c r="BI30" s="2">
        <f>+IFERROR(IF(BI$10&lt;=$E$2,HLOOKUP(BI$10,'FLUJO REAL'!$E$13:$XFD$50,'FLUJO COMPLETO'!$A30,FALSE)/HLOOKUP('FLUJO COMPLETO'!BI$10,'FLUJO REAL'!$E$9:$XFD$10,2,FALSE),HLOOKUP(BI$10,'FLUJO PROYECTADO'!$E$11:$XFD$46,'FLUJO COMPLETO'!$A30,FALSE)),"")</f>
        <v>0</v>
      </c>
      <c r="BJ30" s="2">
        <f>+IFERROR(IF(BJ$10&lt;=$E$2,HLOOKUP(BJ$10,'FLUJO REAL'!$E$13:$XFD$50,'FLUJO COMPLETO'!$A30,FALSE)/HLOOKUP('FLUJO COMPLETO'!BJ$10,'FLUJO REAL'!$E$9:$XFD$10,2,FALSE),HLOOKUP(BJ$10,'FLUJO PROYECTADO'!$E$11:$XFD$46,'FLUJO COMPLETO'!$A30,FALSE)),"")</f>
        <v>0</v>
      </c>
      <c r="BK30" s="2">
        <f>+IFERROR(IF(BK$10&lt;=$E$2,HLOOKUP(BK$10,'FLUJO REAL'!$E$13:$XFD$50,'FLUJO COMPLETO'!$A30,FALSE)/HLOOKUP('FLUJO COMPLETO'!BK$10,'FLUJO REAL'!$E$9:$XFD$10,2,FALSE),HLOOKUP(BK$10,'FLUJO PROYECTADO'!$E$11:$XFD$46,'FLUJO COMPLETO'!$A30,FALSE)),"")</f>
        <v>0</v>
      </c>
      <c r="BL30" s="2">
        <f>+IFERROR(IF(BL$10&lt;=$E$2,HLOOKUP(BL$10,'FLUJO REAL'!$E$13:$XFD$50,'FLUJO COMPLETO'!$A30,FALSE)/HLOOKUP('FLUJO COMPLETO'!BL$10,'FLUJO REAL'!$E$9:$XFD$10,2,FALSE),HLOOKUP(BL$10,'FLUJO PROYECTADO'!$E$11:$XFD$46,'FLUJO COMPLETO'!$A30,FALSE)),"")</f>
        <v>0</v>
      </c>
      <c r="BM30" s="2">
        <f>+IFERROR(IF(BM$10&lt;=$E$2,HLOOKUP(BM$10,'FLUJO REAL'!$E$13:$XFD$50,'FLUJO COMPLETO'!$A30,FALSE)/HLOOKUP('FLUJO COMPLETO'!BM$10,'FLUJO REAL'!$E$9:$XFD$10,2,FALSE),HLOOKUP(BM$10,'FLUJO PROYECTADO'!$E$11:$XFD$46,'FLUJO COMPLETO'!$A30,FALSE)),"")</f>
        <v>0</v>
      </c>
    </row>
    <row r="31" spans="1:65" ht="15.75" x14ac:dyDescent="0.25">
      <c r="A31">
        <v>22</v>
      </c>
      <c r="B31" s="153"/>
      <c r="C31" s="2" t="s">
        <v>21</v>
      </c>
      <c r="D31" s="3"/>
      <c r="E31" s="26">
        <f t="shared" si="6"/>
        <v>0</v>
      </c>
      <c r="F31" s="2" t="str">
        <f>+IFERROR(IF(F$10&lt;=$E$2,HLOOKUP(F$10,'FLUJO REAL'!$E$13:$XFD$50,'FLUJO COMPLETO'!$A31,FALSE)/HLOOKUP('FLUJO COMPLETO'!F$10,'FLUJO REAL'!$E$9:$XFD$10,2,FALSE),HLOOKUP(F$10,'FLUJO PROYECTADO'!$E$11:$XFD$46,'FLUJO COMPLETO'!$A31,FALSE)),"")</f>
        <v/>
      </c>
      <c r="G31" s="2">
        <f>+IFERROR(IF(G$10&lt;=$E$2,HLOOKUP(G$10,'FLUJO REAL'!$E$13:$XFD$50,'FLUJO COMPLETO'!$A31,FALSE)/HLOOKUP('FLUJO COMPLETO'!G$10,'FLUJO REAL'!$E$9:$XFD$10,2,FALSE),HLOOKUP(G$10,'FLUJO PROYECTADO'!$E$11:$XFD$46,'FLUJO COMPLETO'!$A31,FALSE)),"")</f>
        <v>0</v>
      </c>
      <c r="H31" s="2">
        <f>+IFERROR(IF(H$10&lt;=$E$2,HLOOKUP(H$10,'FLUJO REAL'!$E$13:$XFD$50,'FLUJO COMPLETO'!$A31,FALSE)/HLOOKUP('FLUJO COMPLETO'!H$10,'FLUJO REAL'!$E$9:$XFD$10,2,FALSE),HLOOKUP(H$10,'FLUJO PROYECTADO'!$E$11:$XFD$46,'FLUJO COMPLETO'!$A31,FALSE)),"")</f>
        <v>0</v>
      </c>
      <c r="I31" s="2">
        <f>+IFERROR(IF(I$10&lt;=$E$2,HLOOKUP(I$10,'FLUJO REAL'!$E$13:$XFD$50,'FLUJO COMPLETO'!$A31,FALSE)/HLOOKUP('FLUJO COMPLETO'!I$10,'FLUJO REAL'!$E$9:$XFD$10,2,FALSE),HLOOKUP(I$10,'FLUJO PROYECTADO'!$E$11:$XFD$46,'FLUJO COMPLETO'!$A31,FALSE)),"")</f>
        <v>0</v>
      </c>
      <c r="J31" s="2">
        <f>+IFERROR(IF(J$10&lt;=$E$2,HLOOKUP(J$10,'FLUJO REAL'!$E$13:$XFD$50,'FLUJO COMPLETO'!$A31,FALSE)/HLOOKUP('FLUJO COMPLETO'!J$10,'FLUJO REAL'!$E$9:$XFD$10,2,FALSE),HLOOKUP(J$10,'FLUJO PROYECTADO'!$E$11:$XFD$46,'FLUJO COMPLETO'!$A31,FALSE)),"")</f>
        <v>0</v>
      </c>
      <c r="K31" s="2">
        <f>+IFERROR(IF(K$10&lt;=$E$2,HLOOKUP(K$10,'FLUJO REAL'!$E$13:$XFD$50,'FLUJO COMPLETO'!$A31,FALSE)/HLOOKUP('FLUJO COMPLETO'!K$10,'FLUJO REAL'!$E$9:$XFD$10,2,FALSE),HLOOKUP(K$10,'FLUJO PROYECTADO'!$E$11:$XFD$46,'FLUJO COMPLETO'!$A31,FALSE)),"")</f>
        <v>0</v>
      </c>
      <c r="L31" s="2">
        <f>+IFERROR(IF(L$10&lt;=$E$2,HLOOKUP(L$10,'FLUJO REAL'!$E$13:$XFD$50,'FLUJO COMPLETO'!$A31,FALSE)/HLOOKUP('FLUJO COMPLETO'!L$10,'FLUJO REAL'!$E$9:$XFD$10,2,FALSE),HLOOKUP(L$10,'FLUJO PROYECTADO'!$E$11:$XFD$46,'FLUJO COMPLETO'!$A31,FALSE)),"")</f>
        <v>0</v>
      </c>
      <c r="M31" s="2">
        <f>+IFERROR(IF(M$10&lt;=$E$2,HLOOKUP(M$10,'FLUJO REAL'!$E$13:$XFD$50,'FLUJO COMPLETO'!$A31,FALSE)/HLOOKUP('FLUJO COMPLETO'!M$10,'FLUJO REAL'!$E$9:$XFD$10,2,FALSE),HLOOKUP(M$10,'FLUJO PROYECTADO'!$E$11:$XFD$46,'FLUJO COMPLETO'!$A31,FALSE)),"")</f>
        <v>0</v>
      </c>
      <c r="N31" s="2">
        <f>+IFERROR(IF(N$10&lt;=$E$2,HLOOKUP(N$10,'FLUJO REAL'!$E$13:$XFD$50,'FLUJO COMPLETO'!$A31,FALSE)/HLOOKUP('FLUJO COMPLETO'!N$10,'FLUJO REAL'!$E$9:$XFD$10,2,FALSE),HLOOKUP(N$10,'FLUJO PROYECTADO'!$E$11:$XFD$46,'FLUJO COMPLETO'!$A31,FALSE)),"")</f>
        <v>0</v>
      </c>
      <c r="O31" s="2">
        <f>+IFERROR(IF(O$10&lt;=$E$2,HLOOKUP(O$10,'FLUJO REAL'!$E$13:$XFD$50,'FLUJO COMPLETO'!$A31,FALSE)/HLOOKUP('FLUJO COMPLETO'!O$10,'FLUJO REAL'!$E$9:$XFD$10,2,FALSE),HLOOKUP(O$10,'FLUJO PROYECTADO'!$E$11:$XFD$46,'FLUJO COMPLETO'!$A31,FALSE)),"")</f>
        <v>0</v>
      </c>
      <c r="P31" s="2">
        <f>+IFERROR(IF(P$10&lt;=$E$2,HLOOKUP(P$10,'FLUJO REAL'!$E$13:$XFD$50,'FLUJO COMPLETO'!$A31,FALSE)/HLOOKUP('FLUJO COMPLETO'!P$10,'FLUJO REAL'!$E$9:$XFD$10,2,FALSE),HLOOKUP(P$10,'FLUJO PROYECTADO'!$E$11:$XFD$46,'FLUJO COMPLETO'!$A31,FALSE)),"")</f>
        <v>0</v>
      </c>
      <c r="Q31" s="2">
        <f>+IFERROR(IF(Q$10&lt;=$E$2,HLOOKUP(Q$10,'FLUJO REAL'!$E$13:$XFD$50,'FLUJO COMPLETO'!$A31,FALSE)/HLOOKUP('FLUJO COMPLETO'!Q$10,'FLUJO REAL'!$E$9:$XFD$10,2,FALSE),HLOOKUP(Q$10,'FLUJO PROYECTADO'!$E$11:$XFD$46,'FLUJO COMPLETO'!$A31,FALSE)),"")</f>
        <v>0</v>
      </c>
      <c r="R31" s="2">
        <f>+IFERROR(IF(R$10&lt;=$E$2,HLOOKUP(R$10,'FLUJO REAL'!$E$13:$XFD$50,'FLUJO COMPLETO'!$A31,FALSE)/HLOOKUP('FLUJO COMPLETO'!R$10,'FLUJO REAL'!$E$9:$XFD$10,2,FALSE),HLOOKUP(R$10,'FLUJO PROYECTADO'!$E$11:$XFD$46,'FLUJO COMPLETO'!$A31,FALSE)),"")</f>
        <v>0</v>
      </c>
      <c r="S31" s="2">
        <f>+IFERROR(IF(S$10&lt;=$E$2,HLOOKUP(S$10,'FLUJO REAL'!$E$13:$XFD$50,'FLUJO COMPLETO'!$A31,FALSE)/HLOOKUP('FLUJO COMPLETO'!S$10,'FLUJO REAL'!$E$9:$XFD$10,2,FALSE),HLOOKUP(S$10,'FLUJO PROYECTADO'!$E$11:$XFD$46,'FLUJO COMPLETO'!$A31,FALSE)),"")</f>
        <v>0</v>
      </c>
      <c r="T31" s="2">
        <f>+IFERROR(IF(T$10&lt;=$E$2,HLOOKUP(T$10,'FLUJO REAL'!$E$13:$XFD$50,'FLUJO COMPLETO'!$A31,FALSE)/HLOOKUP('FLUJO COMPLETO'!T$10,'FLUJO REAL'!$E$9:$XFD$10,2,FALSE),HLOOKUP(T$10,'FLUJO PROYECTADO'!$E$11:$XFD$46,'FLUJO COMPLETO'!$A31,FALSE)),"")</f>
        <v>0</v>
      </c>
      <c r="U31" s="2">
        <f>+IFERROR(IF(U$10&lt;=$E$2,HLOOKUP(U$10,'FLUJO REAL'!$E$13:$XFD$50,'FLUJO COMPLETO'!$A31,FALSE)/HLOOKUP('FLUJO COMPLETO'!U$10,'FLUJO REAL'!$E$9:$XFD$10,2,FALSE),HLOOKUP(U$10,'FLUJO PROYECTADO'!$E$11:$XFD$46,'FLUJO COMPLETO'!$A31,FALSE)),"")</f>
        <v>0</v>
      </c>
      <c r="V31" s="2">
        <f>+IFERROR(IF(V$10&lt;=$E$2,HLOOKUP(V$10,'FLUJO REAL'!$E$13:$XFD$50,'FLUJO COMPLETO'!$A31,FALSE)/HLOOKUP('FLUJO COMPLETO'!V$10,'FLUJO REAL'!$E$9:$XFD$10,2,FALSE),HLOOKUP(V$10,'FLUJO PROYECTADO'!$E$11:$XFD$46,'FLUJO COMPLETO'!$A31,FALSE)),"")</f>
        <v>0</v>
      </c>
      <c r="W31" s="2">
        <f>+IFERROR(IF(W$10&lt;=$E$2,HLOOKUP(W$10,'FLUJO REAL'!$E$13:$XFD$50,'FLUJO COMPLETO'!$A31,FALSE)/HLOOKUP('FLUJO COMPLETO'!W$10,'FLUJO REAL'!$E$9:$XFD$10,2,FALSE),HLOOKUP(W$10,'FLUJO PROYECTADO'!$E$11:$XFD$46,'FLUJO COMPLETO'!$A31,FALSE)),"")</f>
        <v>0</v>
      </c>
      <c r="X31" s="2">
        <f>+IFERROR(IF(X$10&lt;=$E$2,HLOOKUP(X$10,'FLUJO REAL'!$E$13:$XFD$50,'FLUJO COMPLETO'!$A31,FALSE)/HLOOKUP('FLUJO COMPLETO'!X$10,'FLUJO REAL'!$E$9:$XFD$10,2,FALSE),HLOOKUP(X$10,'FLUJO PROYECTADO'!$E$11:$XFD$46,'FLUJO COMPLETO'!$A31,FALSE)),"")</f>
        <v>0</v>
      </c>
      <c r="Y31" s="2">
        <f>+IFERROR(IF(Y$10&lt;=$E$2,HLOOKUP(Y$10,'FLUJO REAL'!$E$13:$XFD$50,'FLUJO COMPLETO'!$A31,FALSE)/HLOOKUP('FLUJO COMPLETO'!Y$10,'FLUJO REAL'!$E$9:$XFD$10,2,FALSE),HLOOKUP(Y$10,'FLUJO PROYECTADO'!$E$11:$XFD$46,'FLUJO COMPLETO'!$A31,FALSE)),"")</f>
        <v>0</v>
      </c>
      <c r="Z31" s="2">
        <f>+IFERROR(IF(Z$10&lt;=$E$2,HLOOKUP(Z$10,'FLUJO REAL'!$E$13:$XFD$50,'FLUJO COMPLETO'!$A31,FALSE)/HLOOKUP('FLUJO COMPLETO'!Z$10,'FLUJO REAL'!$E$9:$XFD$10,2,FALSE),HLOOKUP(Z$10,'FLUJO PROYECTADO'!$E$11:$XFD$46,'FLUJO COMPLETO'!$A31,FALSE)),"")</f>
        <v>0</v>
      </c>
      <c r="AA31" s="2">
        <f>+IFERROR(IF(AA$10&lt;=$E$2,HLOOKUP(AA$10,'FLUJO REAL'!$E$13:$XFD$50,'FLUJO COMPLETO'!$A31,FALSE)/HLOOKUP('FLUJO COMPLETO'!AA$10,'FLUJO REAL'!$E$9:$XFD$10,2,FALSE),HLOOKUP(AA$10,'FLUJO PROYECTADO'!$E$11:$XFD$46,'FLUJO COMPLETO'!$A31,FALSE)),"")</f>
        <v>0</v>
      </c>
      <c r="AB31" s="2">
        <f>+IFERROR(IF(AB$10&lt;=$E$2,HLOOKUP(AB$10,'FLUJO REAL'!$E$13:$XFD$50,'FLUJO COMPLETO'!$A31,FALSE)/HLOOKUP('FLUJO COMPLETO'!AB$10,'FLUJO REAL'!$E$9:$XFD$10,2,FALSE),HLOOKUP(AB$10,'FLUJO PROYECTADO'!$E$11:$XFD$46,'FLUJO COMPLETO'!$A31,FALSE)),"")</f>
        <v>0</v>
      </c>
      <c r="AC31" s="2">
        <f>+IFERROR(IF(AC$10&lt;=$E$2,HLOOKUP(AC$10,'FLUJO REAL'!$E$13:$XFD$50,'FLUJO COMPLETO'!$A31,FALSE)/HLOOKUP('FLUJO COMPLETO'!AC$10,'FLUJO REAL'!$E$9:$XFD$10,2,FALSE),HLOOKUP(AC$10,'FLUJO PROYECTADO'!$E$11:$XFD$46,'FLUJO COMPLETO'!$A31,FALSE)),"")</f>
        <v>0</v>
      </c>
      <c r="AD31" s="2">
        <f>+IFERROR(IF(AD$10&lt;=$E$2,HLOOKUP(AD$10,'FLUJO REAL'!$E$13:$XFD$50,'FLUJO COMPLETO'!$A31,FALSE)/HLOOKUP('FLUJO COMPLETO'!AD$10,'FLUJO REAL'!$E$9:$XFD$10,2,FALSE),HLOOKUP(AD$10,'FLUJO PROYECTADO'!$E$11:$XFD$46,'FLUJO COMPLETO'!$A31,FALSE)),"")</f>
        <v>0</v>
      </c>
      <c r="AE31" s="2">
        <f>+IFERROR(IF(AE$10&lt;=$E$2,HLOOKUP(AE$10,'FLUJO REAL'!$E$13:$XFD$50,'FLUJO COMPLETO'!$A31,FALSE)/HLOOKUP('FLUJO COMPLETO'!AE$10,'FLUJO REAL'!$E$9:$XFD$10,2,FALSE),HLOOKUP(AE$10,'FLUJO PROYECTADO'!$E$11:$XFD$46,'FLUJO COMPLETO'!$A31,FALSE)),"")</f>
        <v>0</v>
      </c>
      <c r="AF31" s="2">
        <f>+IFERROR(IF(AF$10&lt;=$E$2,HLOOKUP(AF$10,'FLUJO REAL'!$E$13:$XFD$50,'FLUJO COMPLETO'!$A31,FALSE)/HLOOKUP('FLUJO COMPLETO'!AF$10,'FLUJO REAL'!$E$9:$XFD$10,2,FALSE),HLOOKUP(AF$10,'FLUJO PROYECTADO'!$E$11:$XFD$46,'FLUJO COMPLETO'!$A31,FALSE)),"")</f>
        <v>0</v>
      </c>
      <c r="AG31" s="2">
        <f>+IFERROR(IF(AG$10&lt;=$E$2,HLOOKUP(AG$10,'FLUJO REAL'!$E$13:$XFD$50,'FLUJO COMPLETO'!$A31,FALSE)/HLOOKUP('FLUJO COMPLETO'!AG$10,'FLUJO REAL'!$E$9:$XFD$10,2,FALSE),HLOOKUP(AG$10,'FLUJO PROYECTADO'!$E$11:$XFD$46,'FLUJO COMPLETO'!$A31,FALSE)),"")</f>
        <v>0</v>
      </c>
      <c r="AH31" s="2">
        <f>+IFERROR(IF(AH$10&lt;=$E$2,HLOOKUP(AH$10,'FLUJO REAL'!$E$13:$XFD$50,'FLUJO COMPLETO'!$A31,FALSE)/HLOOKUP('FLUJO COMPLETO'!AH$10,'FLUJO REAL'!$E$9:$XFD$10,2,FALSE),HLOOKUP(AH$10,'FLUJO PROYECTADO'!$E$11:$XFD$46,'FLUJO COMPLETO'!$A31,FALSE)),"")</f>
        <v>0</v>
      </c>
      <c r="AI31" s="2">
        <f>+IFERROR(IF(AI$10&lt;=$E$2,HLOOKUP(AI$10,'FLUJO REAL'!$E$13:$XFD$50,'FLUJO COMPLETO'!$A31,FALSE)/HLOOKUP('FLUJO COMPLETO'!AI$10,'FLUJO REAL'!$E$9:$XFD$10,2,FALSE),HLOOKUP(AI$10,'FLUJO PROYECTADO'!$E$11:$XFD$46,'FLUJO COMPLETO'!$A31,FALSE)),"")</f>
        <v>0</v>
      </c>
      <c r="AJ31" s="2">
        <f>+IFERROR(IF(AJ$10&lt;=$E$2,HLOOKUP(AJ$10,'FLUJO REAL'!$E$13:$XFD$50,'FLUJO COMPLETO'!$A31,FALSE)/HLOOKUP('FLUJO COMPLETO'!AJ$10,'FLUJO REAL'!$E$9:$XFD$10,2,FALSE),HLOOKUP(AJ$10,'FLUJO PROYECTADO'!$E$11:$XFD$46,'FLUJO COMPLETO'!$A31,FALSE)),"")</f>
        <v>0</v>
      </c>
      <c r="AK31" s="2">
        <f>+IFERROR(IF(AK$10&lt;=$E$2,HLOOKUP(AK$10,'FLUJO REAL'!$E$13:$XFD$50,'FLUJO COMPLETO'!$A31,FALSE)/HLOOKUP('FLUJO COMPLETO'!AK$10,'FLUJO REAL'!$E$9:$XFD$10,2,FALSE),HLOOKUP(AK$10,'FLUJO PROYECTADO'!$E$11:$XFD$46,'FLUJO COMPLETO'!$A31,FALSE)),"")</f>
        <v>0</v>
      </c>
      <c r="AL31" s="2">
        <f>+IFERROR(IF(AL$10&lt;=$E$2,HLOOKUP(AL$10,'FLUJO REAL'!$E$13:$XFD$50,'FLUJO COMPLETO'!$A31,FALSE)/HLOOKUP('FLUJO COMPLETO'!AL$10,'FLUJO REAL'!$E$9:$XFD$10,2,FALSE),HLOOKUP(AL$10,'FLUJO PROYECTADO'!$E$11:$XFD$46,'FLUJO COMPLETO'!$A31,FALSE)),"")</f>
        <v>0</v>
      </c>
      <c r="AM31" s="2">
        <f>+IFERROR(IF(AM$10&lt;=$E$2,HLOOKUP(AM$10,'FLUJO REAL'!$E$13:$XFD$50,'FLUJO COMPLETO'!$A31,FALSE)/HLOOKUP('FLUJO COMPLETO'!AM$10,'FLUJO REAL'!$E$9:$XFD$10,2,FALSE),HLOOKUP(AM$10,'FLUJO PROYECTADO'!$E$11:$XFD$46,'FLUJO COMPLETO'!$A31,FALSE)),"")</f>
        <v>0</v>
      </c>
      <c r="AN31" s="2">
        <f>+IFERROR(IF(AN$10&lt;=$E$2,HLOOKUP(AN$10,'FLUJO REAL'!$E$13:$XFD$50,'FLUJO COMPLETO'!$A31,FALSE)/HLOOKUP('FLUJO COMPLETO'!AN$10,'FLUJO REAL'!$E$9:$XFD$10,2,FALSE),HLOOKUP(AN$10,'FLUJO PROYECTADO'!$E$11:$XFD$46,'FLUJO COMPLETO'!$A31,FALSE)),"")</f>
        <v>0</v>
      </c>
      <c r="AO31" s="2">
        <f>+IFERROR(IF(AO$10&lt;=$E$2,HLOOKUP(AO$10,'FLUJO REAL'!$E$13:$XFD$50,'FLUJO COMPLETO'!$A31,FALSE)/HLOOKUP('FLUJO COMPLETO'!AO$10,'FLUJO REAL'!$E$9:$XFD$10,2,FALSE),HLOOKUP(AO$10,'FLUJO PROYECTADO'!$E$11:$XFD$46,'FLUJO COMPLETO'!$A31,FALSE)),"")</f>
        <v>0</v>
      </c>
      <c r="AP31" s="2">
        <f>+IFERROR(IF(AP$10&lt;=$E$2,HLOOKUP(AP$10,'FLUJO REAL'!$E$13:$XFD$50,'FLUJO COMPLETO'!$A31,FALSE)/HLOOKUP('FLUJO COMPLETO'!AP$10,'FLUJO REAL'!$E$9:$XFD$10,2,FALSE),HLOOKUP(AP$10,'FLUJO PROYECTADO'!$E$11:$XFD$46,'FLUJO COMPLETO'!$A31,FALSE)),"")</f>
        <v>0</v>
      </c>
      <c r="AQ31" s="2">
        <f>+IFERROR(IF(AQ$10&lt;=$E$2,HLOOKUP(AQ$10,'FLUJO REAL'!$E$13:$XFD$50,'FLUJO COMPLETO'!$A31,FALSE)/HLOOKUP('FLUJO COMPLETO'!AQ$10,'FLUJO REAL'!$E$9:$XFD$10,2,FALSE),HLOOKUP(AQ$10,'FLUJO PROYECTADO'!$E$11:$XFD$46,'FLUJO COMPLETO'!$A31,FALSE)),"")</f>
        <v>0</v>
      </c>
      <c r="AR31" s="2">
        <f>+IFERROR(IF(AR$10&lt;=$E$2,HLOOKUP(AR$10,'FLUJO REAL'!$E$13:$XFD$50,'FLUJO COMPLETO'!$A31,FALSE)/HLOOKUP('FLUJO COMPLETO'!AR$10,'FLUJO REAL'!$E$9:$XFD$10,2,FALSE),HLOOKUP(AR$10,'FLUJO PROYECTADO'!$E$11:$XFD$46,'FLUJO COMPLETO'!$A31,FALSE)),"")</f>
        <v>0</v>
      </c>
      <c r="AS31" s="2">
        <f>+IFERROR(IF(AS$10&lt;=$E$2,HLOOKUP(AS$10,'FLUJO REAL'!$E$13:$XFD$50,'FLUJO COMPLETO'!$A31,FALSE)/HLOOKUP('FLUJO COMPLETO'!AS$10,'FLUJO REAL'!$E$9:$XFD$10,2,FALSE),HLOOKUP(AS$10,'FLUJO PROYECTADO'!$E$11:$XFD$46,'FLUJO COMPLETO'!$A31,FALSE)),"")</f>
        <v>0</v>
      </c>
      <c r="AT31" s="2">
        <f>+IFERROR(IF(AT$10&lt;=$E$2,HLOOKUP(AT$10,'FLUJO REAL'!$E$13:$XFD$50,'FLUJO COMPLETO'!$A31,FALSE)/HLOOKUP('FLUJO COMPLETO'!AT$10,'FLUJO REAL'!$E$9:$XFD$10,2,FALSE),HLOOKUP(AT$10,'FLUJO PROYECTADO'!$E$11:$XFD$46,'FLUJO COMPLETO'!$A31,FALSE)),"")</f>
        <v>0</v>
      </c>
      <c r="AU31" s="2">
        <f>+IFERROR(IF(AU$10&lt;=$E$2,HLOOKUP(AU$10,'FLUJO REAL'!$E$13:$XFD$50,'FLUJO COMPLETO'!$A31,FALSE)/HLOOKUP('FLUJO COMPLETO'!AU$10,'FLUJO REAL'!$E$9:$XFD$10,2,FALSE),HLOOKUP(AU$10,'FLUJO PROYECTADO'!$E$11:$XFD$46,'FLUJO COMPLETO'!$A31,FALSE)),"")</f>
        <v>0</v>
      </c>
      <c r="AV31" s="2">
        <f>+IFERROR(IF(AV$10&lt;=$E$2,HLOOKUP(AV$10,'FLUJO REAL'!$E$13:$XFD$50,'FLUJO COMPLETO'!$A31,FALSE)/HLOOKUP('FLUJO COMPLETO'!AV$10,'FLUJO REAL'!$E$9:$XFD$10,2,FALSE),HLOOKUP(AV$10,'FLUJO PROYECTADO'!$E$11:$XFD$46,'FLUJO COMPLETO'!$A31,FALSE)),"")</f>
        <v>0</v>
      </c>
      <c r="AW31" s="2">
        <f>+IFERROR(IF(AW$10&lt;=$E$2,HLOOKUP(AW$10,'FLUJO REAL'!$E$13:$XFD$50,'FLUJO COMPLETO'!$A31,FALSE)/HLOOKUP('FLUJO COMPLETO'!AW$10,'FLUJO REAL'!$E$9:$XFD$10,2,FALSE),HLOOKUP(AW$10,'FLUJO PROYECTADO'!$E$11:$XFD$46,'FLUJO COMPLETO'!$A31,FALSE)),"")</f>
        <v>0</v>
      </c>
      <c r="AX31" s="2">
        <f>+IFERROR(IF(AX$10&lt;=$E$2,HLOOKUP(AX$10,'FLUJO REAL'!$E$13:$XFD$50,'FLUJO COMPLETO'!$A31,FALSE)/HLOOKUP('FLUJO COMPLETO'!AX$10,'FLUJO REAL'!$E$9:$XFD$10,2,FALSE),HLOOKUP(AX$10,'FLUJO PROYECTADO'!$E$11:$XFD$46,'FLUJO COMPLETO'!$A31,FALSE)),"")</f>
        <v>0</v>
      </c>
      <c r="AY31" s="2">
        <f>+IFERROR(IF(AY$10&lt;=$E$2,HLOOKUP(AY$10,'FLUJO REAL'!$E$13:$XFD$50,'FLUJO COMPLETO'!$A31,FALSE)/HLOOKUP('FLUJO COMPLETO'!AY$10,'FLUJO REAL'!$E$9:$XFD$10,2,FALSE),HLOOKUP(AY$10,'FLUJO PROYECTADO'!$E$11:$XFD$46,'FLUJO COMPLETO'!$A31,FALSE)),"")</f>
        <v>0</v>
      </c>
      <c r="AZ31" s="2">
        <f>+IFERROR(IF(AZ$10&lt;=$E$2,HLOOKUP(AZ$10,'FLUJO REAL'!$E$13:$XFD$50,'FLUJO COMPLETO'!$A31,FALSE)/HLOOKUP('FLUJO COMPLETO'!AZ$10,'FLUJO REAL'!$E$9:$XFD$10,2,FALSE),HLOOKUP(AZ$10,'FLUJO PROYECTADO'!$E$11:$XFD$46,'FLUJO COMPLETO'!$A31,FALSE)),"")</f>
        <v>0</v>
      </c>
      <c r="BA31" s="2">
        <f>+IFERROR(IF(BA$10&lt;=$E$2,HLOOKUP(BA$10,'FLUJO REAL'!$E$13:$XFD$50,'FLUJO COMPLETO'!$A31,FALSE)/HLOOKUP('FLUJO COMPLETO'!BA$10,'FLUJO REAL'!$E$9:$XFD$10,2,FALSE),HLOOKUP(BA$10,'FLUJO PROYECTADO'!$E$11:$XFD$46,'FLUJO COMPLETO'!$A31,FALSE)),"")</f>
        <v>0</v>
      </c>
      <c r="BB31" s="2">
        <f>+IFERROR(IF(BB$10&lt;=$E$2,HLOOKUP(BB$10,'FLUJO REAL'!$E$13:$XFD$50,'FLUJO COMPLETO'!$A31,FALSE)/HLOOKUP('FLUJO COMPLETO'!BB$10,'FLUJO REAL'!$E$9:$XFD$10,2,FALSE),HLOOKUP(BB$10,'FLUJO PROYECTADO'!$E$11:$XFD$46,'FLUJO COMPLETO'!$A31,FALSE)),"")</f>
        <v>0</v>
      </c>
      <c r="BC31" s="2">
        <f>+IFERROR(IF(BC$10&lt;=$E$2,HLOOKUP(BC$10,'FLUJO REAL'!$E$13:$XFD$50,'FLUJO COMPLETO'!$A31,FALSE)/HLOOKUP('FLUJO COMPLETO'!BC$10,'FLUJO REAL'!$E$9:$XFD$10,2,FALSE),HLOOKUP(BC$10,'FLUJO PROYECTADO'!$E$11:$XFD$46,'FLUJO COMPLETO'!$A31,FALSE)),"")</f>
        <v>0</v>
      </c>
      <c r="BD31" s="2">
        <f>+IFERROR(IF(BD$10&lt;=$E$2,HLOOKUP(BD$10,'FLUJO REAL'!$E$13:$XFD$50,'FLUJO COMPLETO'!$A31,FALSE)/HLOOKUP('FLUJO COMPLETO'!BD$10,'FLUJO REAL'!$E$9:$XFD$10,2,FALSE),HLOOKUP(BD$10,'FLUJO PROYECTADO'!$E$11:$XFD$46,'FLUJO COMPLETO'!$A31,FALSE)),"")</f>
        <v>0</v>
      </c>
      <c r="BE31" s="2">
        <f>+IFERROR(IF(BE$10&lt;=$E$2,HLOOKUP(BE$10,'FLUJO REAL'!$E$13:$XFD$50,'FLUJO COMPLETO'!$A31,FALSE)/HLOOKUP('FLUJO COMPLETO'!BE$10,'FLUJO REAL'!$E$9:$XFD$10,2,FALSE),HLOOKUP(BE$10,'FLUJO PROYECTADO'!$E$11:$XFD$46,'FLUJO COMPLETO'!$A31,FALSE)),"")</f>
        <v>0</v>
      </c>
      <c r="BF31" s="2">
        <f>+IFERROR(IF(BF$10&lt;=$E$2,HLOOKUP(BF$10,'FLUJO REAL'!$E$13:$XFD$50,'FLUJO COMPLETO'!$A31,FALSE)/HLOOKUP('FLUJO COMPLETO'!BF$10,'FLUJO REAL'!$E$9:$XFD$10,2,FALSE),HLOOKUP(BF$10,'FLUJO PROYECTADO'!$E$11:$XFD$46,'FLUJO COMPLETO'!$A31,FALSE)),"")</f>
        <v>0</v>
      </c>
      <c r="BG31" s="2">
        <f>+IFERROR(IF(BG$10&lt;=$E$2,HLOOKUP(BG$10,'FLUJO REAL'!$E$13:$XFD$50,'FLUJO COMPLETO'!$A31,FALSE)/HLOOKUP('FLUJO COMPLETO'!BG$10,'FLUJO REAL'!$E$9:$XFD$10,2,FALSE),HLOOKUP(BG$10,'FLUJO PROYECTADO'!$E$11:$XFD$46,'FLUJO COMPLETO'!$A31,FALSE)),"")</f>
        <v>0</v>
      </c>
      <c r="BH31" s="2">
        <f>+IFERROR(IF(BH$10&lt;=$E$2,HLOOKUP(BH$10,'FLUJO REAL'!$E$13:$XFD$50,'FLUJO COMPLETO'!$A31,FALSE)/HLOOKUP('FLUJO COMPLETO'!BH$10,'FLUJO REAL'!$E$9:$XFD$10,2,FALSE),HLOOKUP(BH$10,'FLUJO PROYECTADO'!$E$11:$XFD$46,'FLUJO COMPLETO'!$A31,FALSE)),"")</f>
        <v>0</v>
      </c>
      <c r="BI31" s="2">
        <f>+IFERROR(IF(BI$10&lt;=$E$2,HLOOKUP(BI$10,'FLUJO REAL'!$E$13:$XFD$50,'FLUJO COMPLETO'!$A31,FALSE)/HLOOKUP('FLUJO COMPLETO'!BI$10,'FLUJO REAL'!$E$9:$XFD$10,2,FALSE),HLOOKUP(BI$10,'FLUJO PROYECTADO'!$E$11:$XFD$46,'FLUJO COMPLETO'!$A31,FALSE)),"")</f>
        <v>0</v>
      </c>
      <c r="BJ31" s="2">
        <f>+IFERROR(IF(BJ$10&lt;=$E$2,HLOOKUP(BJ$10,'FLUJO REAL'!$E$13:$XFD$50,'FLUJO COMPLETO'!$A31,FALSE)/HLOOKUP('FLUJO COMPLETO'!BJ$10,'FLUJO REAL'!$E$9:$XFD$10,2,FALSE),HLOOKUP(BJ$10,'FLUJO PROYECTADO'!$E$11:$XFD$46,'FLUJO COMPLETO'!$A31,FALSE)),"")</f>
        <v>0</v>
      </c>
      <c r="BK31" s="2">
        <f>+IFERROR(IF(BK$10&lt;=$E$2,HLOOKUP(BK$10,'FLUJO REAL'!$E$13:$XFD$50,'FLUJO COMPLETO'!$A31,FALSE)/HLOOKUP('FLUJO COMPLETO'!BK$10,'FLUJO REAL'!$E$9:$XFD$10,2,FALSE),HLOOKUP(BK$10,'FLUJO PROYECTADO'!$E$11:$XFD$46,'FLUJO COMPLETO'!$A31,FALSE)),"")</f>
        <v>0</v>
      </c>
      <c r="BL31" s="2">
        <f>+IFERROR(IF(BL$10&lt;=$E$2,HLOOKUP(BL$10,'FLUJO REAL'!$E$13:$XFD$50,'FLUJO COMPLETO'!$A31,FALSE)/HLOOKUP('FLUJO COMPLETO'!BL$10,'FLUJO REAL'!$E$9:$XFD$10,2,FALSE),HLOOKUP(BL$10,'FLUJO PROYECTADO'!$E$11:$XFD$46,'FLUJO COMPLETO'!$A31,FALSE)),"")</f>
        <v>0</v>
      </c>
      <c r="BM31" s="2">
        <f>+IFERROR(IF(BM$10&lt;=$E$2,HLOOKUP(BM$10,'FLUJO REAL'!$E$13:$XFD$50,'FLUJO COMPLETO'!$A31,FALSE)/HLOOKUP('FLUJO COMPLETO'!BM$10,'FLUJO REAL'!$E$9:$XFD$10,2,FALSE),HLOOKUP(BM$10,'FLUJO PROYECTADO'!$E$11:$XFD$46,'FLUJO COMPLETO'!$A31,FALSE)),"")</f>
        <v>0</v>
      </c>
    </row>
    <row r="32" spans="1:65" ht="15.75" x14ac:dyDescent="0.25">
      <c r="A32">
        <v>23</v>
      </c>
      <c r="B32" s="153"/>
      <c r="C32" s="2" t="s">
        <v>22</v>
      </c>
      <c r="D32" s="3"/>
      <c r="E32" s="26">
        <f t="shared" si="6"/>
        <v>0</v>
      </c>
      <c r="F32" s="2" t="str">
        <f>+IFERROR(IF(F$10&lt;=$E$2,HLOOKUP(F$10,'FLUJO REAL'!$E$13:$XFD$50,'FLUJO COMPLETO'!$A32,FALSE)/HLOOKUP('FLUJO COMPLETO'!F$10,'FLUJO REAL'!$E$9:$XFD$10,2,FALSE),HLOOKUP(F$10,'FLUJO PROYECTADO'!$E$11:$XFD$46,'FLUJO COMPLETO'!$A32,FALSE)),"")</f>
        <v/>
      </c>
      <c r="G32" s="2">
        <f>+IFERROR(IF(G$10&lt;=$E$2,HLOOKUP(G$10,'FLUJO REAL'!$E$13:$XFD$50,'FLUJO COMPLETO'!$A32,FALSE)/HLOOKUP('FLUJO COMPLETO'!G$10,'FLUJO REAL'!$E$9:$XFD$10,2,FALSE),HLOOKUP(G$10,'FLUJO PROYECTADO'!$E$11:$XFD$46,'FLUJO COMPLETO'!$A32,FALSE)),"")</f>
        <v>0</v>
      </c>
      <c r="H32" s="2">
        <f>+IFERROR(IF(H$10&lt;=$E$2,HLOOKUP(H$10,'FLUJO REAL'!$E$13:$XFD$50,'FLUJO COMPLETO'!$A32,FALSE)/HLOOKUP('FLUJO COMPLETO'!H$10,'FLUJO REAL'!$E$9:$XFD$10,2,FALSE),HLOOKUP(H$10,'FLUJO PROYECTADO'!$E$11:$XFD$46,'FLUJO COMPLETO'!$A32,FALSE)),"")</f>
        <v>0</v>
      </c>
      <c r="I32" s="2">
        <f>+IFERROR(IF(I$10&lt;=$E$2,HLOOKUP(I$10,'FLUJO REAL'!$E$13:$XFD$50,'FLUJO COMPLETO'!$A32,FALSE)/HLOOKUP('FLUJO COMPLETO'!I$10,'FLUJO REAL'!$E$9:$XFD$10,2,FALSE),HLOOKUP(I$10,'FLUJO PROYECTADO'!$E$11:$XFD$46,'FLUJO COMPLETO'!$A32,FALSE)),"")</f>
        <v>0</v>
      </c>
      <c r="J32" s="2">
        <f>+IFERROR(IF(J$10&lt;=$E$2,HLOOKUP(J$10,'FLUJO REAL'!$E$13:$XFD$50,'FLUJO COMPLETO'!$A32,FALSE)/HLOOKUP('FLUJO COMPLETO'!J$10,'FLUJO REAL'!$E$9:$XFD$10,2,FALSE),HLOOKUP(J$10,'FLUJO PROYECTADO'!$E$11:$XFD$46,'FLUJO COMPLETO'!$A32,FALSE)),"")</f>
        <v>0</v>
      </c>
      <c r="K32" s="2">
        <f>+IFERROR(IF(K$10&lt;=$E$2,HLOOKUP(K$10,'FLUJO REAL'!$E$13:$XFD$50,'FLUJO COMPLETO'!$A32,FALSE)/HLOOKUP('FLUJO COMPLETO'!K$10,'FLUJO REAL'!$E$9:$XFD$10,2,FALSE),HLOOKUP(K$10,'FLUJO PROYECTADO'!$E$11:$XFD$46,'FLUJO COMPLETO'!$A32,FALSE)),"")</f>
        <v>0</v>
      </c>
      <c r="L32" s="2">
        <f>+IFERROR(IF(L$10&lt;=$E$2,HLOOKUP(L$10,'FLUJO REAL'!$E$13:$XFD$50,'FLUJO COMPLETO'!$A32,FALSE)/HLOOKUP('FLUJO COMPLETO'!L$10,'FLUJO REAL'!$E$9:$XFD$10,2,FALSE),HLOOKUP(L$10,'FLUJO PROYECTADO'!$E$11:$XFD$46,'FLUJO COMPLETO'!$A32,FALSE)),"")</f>
        <v>0</v>
      </c>
      <c r="M32" s="2">
        <f>+IFERROR(IF(M$10&lt;=$E$2,HLOOKUP(M$10,'FLUJO REAL'!$E$13:$XFD$50,'FLUJO COMPLETO'!$A32,FALSE)/HLOOKUP('FLUJO COMPLETO'!M$10,'FLUJO REAL'!$E$9:$XFD$10,2,FALSE),HLOOKUP(M$10,'FLUJO PROYECTADO'!$E$11:$XFD$46,'FLUJO COMPLETO'!$A32,FALSE)),"")</f>
        <v>0</v>
      </c>
      <c r="N32" s="2">
        <f>+IFERROR(IF(N$10&lt;=$E$2,HLOOKUP(N$10,'FLUJO REAL'!$E$13:$XFD$50,'FLUJO COMPLETO'!$A32,FALSE)/HLOOKUP('FLUJO COMPLETO'!N$10,'FLUJO REAL'!$E$9:$XFD$10,2,FALSE),HLOOKUP(N$10,'FLUJO PROYECTADO'!$E$11:$XFD$46,'FLUJO COMPLETO'!$A32,FALSE)),"")</f>
        <v>0</v>
      </c>
      <c r="O32" s="2">
        <f>+IFERROR(IF(O$10&lt;=$E$2,HLOOKUP(O$10,'FLUJO REAL'!$E$13:$XFD$50,'FLUJO COMPLETO'!$A32,FALSE)/HLOOKUP('FLUJO COMPLETO'!O$10,'FLUJO REAL'!$E$9:$XFD$10,2,FALSE),HLOOKUP(O$10,'FLUJO PROYECTADO'!$E$11:$XFD$46,'FLUJO COMPLETO'!$A32,FALSE)),"")</f>
        <v>0</v>
      </c>
      <c r="P32" s="2">
        <f>+IFERROR(IF(P$10&lt;=$E$2,HLOOKUP(P$10,'FLUJO REAL'!$E$13:$XFD$50,'FLUJO COMPLETO'!$A32,FALSE)/HLOOKUP('FLUJO COMPLETO'!P$10,'FLUJO REAL'!$E$9:$XFD$10,2,FALSE),HLOOKUP(P$10,'FLUJO PROYECTADO'!$E$11:$XFD$46,'FLUJO COMPLETO'!$A32,FALSE)),"")</f>
        <v>0</v>
      </c>
      <c r="Q32" s="2">
        <f>+IFERROR(IF(Q$10&lt;=$E$2,HLOOKUP(Q$10,'FLUJO REAL'!$E$13:$XFD$50,'FLUJO COMPLETO'!$A32,FALSE)/HLOOKUP('FLUJO COMPLETO'!Q$10,'FLUJO REAL'!$E$9:$XFD$10,2,FALSE),HLOOKUP(Q$10,'FLUJO PROYECTADO'!$E$11:$XFD$46,'FLUJO COMPLETO'!$A32,FALSE)),"")</f>
        <v>0</v>
      </c>
      <c r="R32" s="2">
        <f>+IFERROR(IF(R$10&lt;=$E$2,HLOOKUP(R$10,'FLUJO REAL'!$E$13:$XFD$50,'FLUJO COMPLETO'!$A32,FALSE)/HLOOKUP('FLUJO COMPLETO'!R$10,'FLUJO REAL'!$E$9:$XFD$10,2,FALSE),HLOOKUP(R$10,'FLUJO PROYECTADO'!$E$11:$XFD$46,'FLUJO COMPLETO'!$A32,FALSE)),"")</f>
        <v>0</v>
      </c>
      <c r="S32" s="2">
        <f>+IFERROR(IF(S$10&lt;=$E$2,HLOOKUP(S$10,'FLUJO REAL'!$E$13:$XFD$50,'FLUJO COMPLETO'!$A32,FALSE)/HLOOKUP('FLUJO COMPLETO'!S$10,'FLUJO REAL'!$E$9:$XFD$10,2,FALSE),HLOOKUP(S$10,'FLUJO PROYECTADO'!$E$11:$XFD$46,'FLUJO COMPLETO'!$A32,FALSE)),"")</f>
        <v>0</v>
      </c>
      <c r="T32" s="2">
        <f>+IFERROR(IF(T$10&lt;=$E$2,HLOOKUP(T$10,'FLUJO REAL'!$E$13:$XFD$50,'FLUJO COMPLETO'!$A32,FALSE)/HLOOKUP('FLUJO COMPLETO'!T$10,'FLUJO REAL'!$E$9:$XFD$10,2,FALSE),HLOOKUP(T$10,'FLUJO PROYECTADO'!$E$11:$XFD$46,'FLUJO COMPLETO'!$A32,FALSE)),"")</f>
        <v>0</v>
      </c>
      <c r="U32" s="2">
        <f>+IFERROR(IF(U$10&lt;=$E$2,HLOOKUP(U$10,'FLUJO REAL'!$E$13:$XFD$50,'FLUJO COMPLETO'!$A32,FALSE)/HLOOKUP('FLUJO COMPLETO'!U$10,'FLUJO REAL'!$E$9:$XFD$10,2,FALSE),HLOOKUP(U$10,'FLUJO PROYECTADO'!$E$11:$XFD$46,'FLUJO COMPLETO'!$A32,FALSE)),"")</f>
        <v>0</v>
      </c>
      <c r="V32" s="2">
        <f>+IFERROR(IF(V$10&lt;=$E$2,HLOOKUP(V$10,'FLUJO REAL'!$E$13:$XFD$50,'FLUJO COMPLETO'!$A32,FALSE)/HLOOKUP('FLUJO COMPLETO'!V$10,'FLUJO REAL'!$E$9:$XFD$10,2,FALSE),HLOOKUP(V$10,'FLUJO PROYECTADO'!$E$11:$XFD$46,'FLUJO COMPLETO'!$A32,FALSE)),"")</f>
        <v>0</v>
      </c>
      <c r="W32" s="2">
        <f>+IFERROR(IF(W$10&lt;=$E$2,HLOOKUP(W$10,'FLUJO REAL'!$E$13:$XFD$50,'FLUJO COMPLETO'!$A32,FALSE)/HLOOKUP('FLUJO COMPLETO'!W$10,'FLUJO REAL'!$E$9:$XFD$10,2,FALSE),HLOOKUP(W$10,'FLUJO PROYECTADO'!$E$11:$XFD$46,'FLUJO COMPLETO'!$A32,FALSE)),"")</f>
        <v>0</v>
      </c>
      <c r="X32" s="2">
        <f>+IFERROR(IF(X$10&lt;=$E$2,HLOOKUP(X$10,'FLUJO REAL'!$E$13:$XFD$50,'FLUJO COMPLETO'!$A32,FALSE)/HLOOKUP('FLUJO COMPLETO'!X$10,'FLUJO REAL'!$E$9:$XFD$10,2,FALSE),HLOOKUP(X$10,'FLUJO PROYECTADO'!$E$11:$XFD$46,'FLUJO COMPLETO'!$A32,FALSE)),"")</f>
        <v>0</v>
      </c>
      <c r="Y32" s="2">
        <f>+IFERROR(IF(Y$10&lt;=$E$2,HLOOKUP(Y$10,'FLUJO REAL'!$E$13:$XFD$50,'FLUJO COMPLETO'!$A32,FALSE)/HLOOKUP('FLUJO COMPLETO'!Y$10,'FLUJO REAL'!$E$9:$XFD$10,2,FALSE),HLOOKUP(Y$10,'FLUJO PROYECTADO'!$E$11:$XFD$46,'FLUJO COMPLETO'!$A32,FALSE)),"")</f>
        <v>0</v>
      </c>
      <c r="Z32" s="2">
        <f>+IFERROR(IF(Z$10&lt;=$E$2,HLOOKUP(Z$10,'FLUJO REAL'!$E$13:$XFD$50,'FLUJO COMPLETO'!$A32,FALSE)/HLOOKUP('FLUJO COMPLETO'!Z$10,'FLUJO REAL'!$E$9:$XFD$10,2,FALSE),HLOOKUP(Z$10,'FLUJO PROYECTADO'!$E$11:$XFD$46,'FLUJO COMPLETO'!$A32,FALSE)),"")</f>
        <v>0</v>
      </c>
      <c r="AA32" s="2">
        <f>+IFERROR(IF(AA$10&lt;=$E$2,HLOOKUP(AA$10,'FLUJO REAL'!$E$13:$XFD$50,'FLUJO COMPLETO'!$A32,FALSE)/HLOOKUP('FLUJO COMPLETO'!AA$10,'FLUJO REAL'!$E$9:$XFD$10,2,FALSE),HLOOKUP(AA$10,'FLUJO PROYECTADO'!$E$11:$XFD$46,'FLUJO COMPLETO'!$A32,FALSE)),"")</f>
        <v>0</v>
      </c>
      <c r="AB32" s="2">
        <f>+IFERROR(IF(AB$10&lt;=$E$2,HLOOKUP(AB$10,'FLUJO REAL'!$E$13:$XFD$50,'FLUJO COMPLETO'!$A32,FALSE)/HLOOKUP('FLUJO COMPLETO'!AB$10,'FLUJO REAL'!$E$9:$XFD$10,2,FALSE),HLOOKUP(AB$10,'FLUJO PROYECTADO'!$E$11:$XFD$46,'FLUJO COMPLETO'!$A32,FALSE)),"")</f>
        <v>0</v>
      </c>
      <c r="AC32" s="2">
        <f>+IFERROR(IF(AC$10&lt;=$E$2,HLOOKUP(AC$10,'FLUJO REAL'!$E$13:$XFD$50,'FLUJO COMPLETO'!$A32,FALSE)/HLOOKUP('FLUJO COMPLETO'!AC$10,'FLUJO REAL'!$E$9:$XFD$10,2,FALSE),HLOOKUP(AC$10,'FLUJO PROYECTADO'!$E$11:$XFD$46,'FLUJO COMPLETO'!$A32,FALSE)),"")</f>
        <v>0</v>
      </c>
      <c r="AD32" s="2">
        <f>+IFERROR(IF(AD$10&lt;=$E$2,HLOOKUP(AD$10,'FLUJO REAL'!$E$13:$XFD$50,'FLUJO COMPLETO'!$A32,FALSE)/HLOOKUP('FLUJO COMPLETO'!AD$10,'FLUJO REAL'!$E$9:$XFD$10,2,FALSE),HLOOKUP(AD$10,'FLUJO PROYECTADO'!$E$11:$XFD$46,'FLUJO COMPLETO'!$A32,FALSE)),"")</f>
        <v>0</v>
      </c>
      <c r="AE32" s="2">
        <f>+IFERROR(IF(AE$10&lt;=$E$2,HLOOKUP(AE$10,'FLUJO REAL'!$E$13:$XFD$50,'FLUJO COMPLETO'!$A32,FALSE)/HLOOKUP('FLUJO COMPLETO'!AE$10,'FLUJO REAL'!$E$9:$XFD$10,2,FALSE),HLOOKUP(AE$10,'FLUJO PROYECTADO'!$E$11:$XFD$46,'FLUJO COMPLETO'!$A32,FALSE)),"")</f>
        <v>0</v>
      </c>
      <c r="AF32" s="2">
        <f>+IFERROR(IF(AF$10&lt;=$E$2,HLOOKUP(AF$10,'FLUJO REAL'!$E$13:$XFD$50,'FLUJO COMPLETO'!$A32,FALSE)/HLOOKUP('FLUJO COMPLETO'!AF$10,'FLUJO REAL'!$E$9:$XFD$10,2,FALSE),HLOOKUP(AF$10,'FLUJO PROYECTADO'!$E$11:$XFD$46,'FLUJO COMPLETO'!$A32,FALSE)),"")</f>
        <v>0</v>
      </c>
      <c r="AG32" s="2">
        <f>+IFERROR(IF(AG$10&lt;=$E$2,HLOOKUP(AG$10,'FLUJO REAL'!$E$13:$XFD$50,'FLUJO COMPLETO'!$A32,FALSE)/HLOOKUP('FLUJO COMPLETO'!AG$10,'FLUJO REAL'!$E$9:$XFD$10,2,FALSE),HLOOKUP(AG$10,'FLUJO PROYECTADO'!$E$11:$XFD$46,'FLUJO COMPLETO'!$A32,FALSE)),"")</f>
        <v>0</v>
      </c>
      <c r="AH32" s="2">
        <f>+IFERROR(IF(AH$10&lt;=$E$2,HLOOKUP(AH$10,'FLUJO REAL'!$E$13:$XFD$50,'FLUJO COMPLETO'!$A32,FALSE)/HLOOKUP('FLUJO COMPLETO'!AH$10,'FLUJO REAL'!$E$9:$XFD$10,2,FALSE),HLOOKUP(AH$10,'FLUJO PROYECTADO'!$E$11:$XFD$46,'FLUJO COMPLETO'!$A32,FALSE)),"")</f>
        <v>0</v>
      </c>
      <c r="AI32" s="2">
        <f>+IFERROR(IF(AI$10&lt;=$E$2,HLOOKUP(AI$10,'FLUJO REAL'!$E$13:$XFD$50,'FLUJO COMPLETO'!$A32,FALSE)/HLOOKUP('FLUJO COMPLETO'!AI$10,'FLUJO REAL'!$E$9:$XFD$10,2,FALSE),HLOOKUP(AI$10,'FLUJO PROYECTADO'!$E$11:$XFD$46,'FLUJO COMPLETO'!$A32,FALSE)),"")</f>
        <v>0</v>
      </c>
      <c r="AJ32" s="2">
        <f>+IFERROR(IF(AJ$10&lt;=$E$2,HLOOKUP(AJ$10,'FLUJO REAL'!$E$13:$XFD$50,'FLUJO COMPLETO'!$A32,FALSE)/HLOOKUP('FLUJO COMPLETO'!AJ$10,'FLUJO REAL'!$E$9:$XFD$10,2,FALSE),HLOOKUP(AJ$10,'FLUJO PROYECTADO'!$E$11:$XFD$46,'FLUJO COMPLETO'!$A32,FALSE)),"")</f>
        <v>0</v>
      </c>
      <c r="AK32" s="2">
        <f>+IFERROR(IF(AK$10&lt;=$E$2,HLOOKUP(AK$10,'FLUJO REAL'!$E$13:$XFD$50,'FLUJO COMPLETO'!$A32,FALSE)/HLOOKUP('FLUJO COMPLETO'!AK$10,'FLUJO REAL'!$E$9:$XFD$10,2,FALSE),HLOOKUP(AK$10,'FLUJO PROYECTADO'!$E$11:$XFD$46,'FLUJO COMPLETO'!$A32,FALSE)),"")</f>
        <v>0</v>
      </c>
      <c r="AL32" s="2">
        <f>+IFERROR(IF(AL$10&lt;=$E$2,HLOOKUP(AL$10,'FLUJO REAL'!$E$13:$XFD$50,'FLUJO COMPLETO'!$A32,FALSE)/HLOOKUP('FLUJO COMPLETO'!AL$10,'FLUJO REAL'!$E$9:$XFD$10,2,FALSE),HLOOKUP(AL$10,'FLUJO PROYECTADO'!$E$11:$XFD$46,'FLUJO COMPLETO'!$A32,FALSE)),"")</f>
        <v>0</v>
      </c>
      <c r="AM32" s="2">
        <f>+IFERROR(IF(AM$10&lt;=$E$2,HLOOKUP(AM$10,'FLUJO REAL'!$E$13:$XFD$50,'FLUJO COMPLETO'!$A32,FALSE)/HLOOKUP('FLUJO COMPLETO'!AM$10,'FLUJO REAL'!$E$9:$XFD$10,2,FALSE),HLOOKUP(AM$10,'FLUJO PROYECTADO'!$E$11:$XFD$46,'FLUJO COMPLETO'!$A32,FALSE)),"")</f>
        <v>0</v>
      </c>
      <c r="AN32" s="2">
        <f>+IFERROR(IF(AN$10&lt;=$E$2,HLOOKUP(AN$10,'FLUJO REAL'!$E$13:$XFD$50,'FLUJO COMPLETO'!$A32,FALSE)/HLOOKUP('FLUJO COMPLETO'!AN$10,'FLUJO REAL'!$E$9:$XFD$10,2,FALSE),HLOOKUP(AN$10,'FLUJO PROYECTADO'!$E$11:$XFD$46,'FLUJO COMPLETO'!$A32,FALSE)),"")</f>
        <v>0</v>
      </c>
      <c r="AO32" s="2">
        <f>+IFERROR(IF(AO$10&lt;=$E$2,HLOOKUP(AO$10,'FLUJO REAL'!$E$13:$XFD$50,'FLUJO COMPLETO'!$A32,FALSE)/HLOOKUP('FLUJO COMPLETO'!AO$10,'FLUJO REAL'!$E$9:$XFD$10,2,FALSE),HLOOKUP(AO$10,'FLUJO PROYECTADO'!$E$11:$XFD$46,'FLUJO COMPLETO'!$A32,FALSE)),"")</f>
        <v>0</v>
      </c>
      <c r="AP32" s="2">
        <f>+IFERROR(IF(AP$10&lt;=$E$2,HLOOKUP(AP$10,'FLUJO REAL'!$E$13:$XFD$50,'FLUJO COMPLETO'!$A32,FALSE)/HLOOKUP('FLUJO COMPLETO'!AP$10,'FLUJO REAL'!$E$9:$XFD$10,2,FALSE),HLOOKUP(AP$10,'FLUJO PROYECTADO'!$E$11:$XFD$46,'FLUJO COMPLETO'!$A32,FALSE)),"")</f>
        <v>0</v>
      </c>
      <c r="AQ32" s="2">
        <f>+IFERROR(IF(AQ$10&lt;=$E$2,HLOOKUP(AQ$10,'FLUJO REAL'!$E$13:$XFD$50,'FLUJO COMPLETO'!$A32,FALSE)/HLOOKUP('FLUJO COMPLETO'!AQ$10,'FLUJO REAL'!$E$9:$XFD$10,2,FALSE),HLOOKUP(AQ$10,'FLUJO PROYECTADO'!$E$11:$XFD$46,'FLUJO COMPLETO'!$A32,FALSE)),"")</f>
        <v>0</v>
      </c>
      <c r="AR32" s="2">
        <f>+IFERROR(IF(AR$10&lt;=$E$2,HLOOKUP(AR$10,'FLUJO REAL'!$E$13:$XFD$50,'FLUJO COMPLETO'!$A32,FALSE)/HLOOKUP('FLUJO COMPLETO'!AR$10,'FLUJO REAL'!$E$9:$XFD$10,2,FALSE),HLOOKUP(AR$10,'FLUJO PROYECTADO'!$E$11:$XFD$46,'FLUJO COMPLETO'!$A32,FALSE)),"")</f>
        <v>0</v>
      </c>
      <c r="AS32" s="2">
        <f>+IFERROR(IF(AS$10&lt;=$E$2,HLOOKUP(AS$10,'FLUJO REAL'!$E$13:$XFD$50,'FLUJO COMPLETO'!$A32,FALSE)/HLOOKUP('FLUJO COMPLETO'!AS$10,'FLUJO REAL'!$E$9:$XFD$10,2,FALSE),HLOOKUP(AS$10,'FLUJO PROYECTADO'!$E$11:$XFD$46,'FLUJO COMPLETO'!$A32,FALSE)),"")</f>
        <v>0</v>
      </c>
      <c r="AT32" s="2">
        <f>+IFERROR(IF(AT$10&lt;=$E$2,HLOOKUP(AT$10,'FLUJO REAL'!$E$13:$XFD$50,'FLUJO COMPLETO'!$A32,FALSE)/HLOOKUP('FLUJO COMPLETO'!AT$10,'FLUJO REAL'!$E$9:$XFD$10,2,FALSE),HLOOKUP(AT$10,'FLUJO PROYECTADO'!$E$11:$XFD$46,'FLUJO COMPLETO'!$A32,FALSE)),"")</f>
        <v>0</v>
      </c>
      <c r="AU32" s="2">
        <f>+IFERROR(IF(AU$10&lt;=$E$2,HLOOKUP(AU$10,'FLUJO REAL'!$E$13:$XFD$50,'FLUJO COMPLETO'!$A32,FALSE)/HLOOKUP('FLUJO COMPLETO'!AU$10,'FLUJO REAL'!$E$9:$XFD$10,2,FALSE),HLOOKUP(AU$10,'FLUJO PROYECTADO'!$E$11:$XFD$46,'FLUJO COMPLETO'!$A32,FALSE)),"")</f>
        <v>0</v>
      </c>
      <c r="AV32" s="2">
        <f>+IFERROR(IF(AV$10&lt;=$E$2,HLOOKUP(AV$10,'FLUJO REAL'!$E$13:$XFD$50,'FLUJO COMPLETO'!$A32,FALSE)/HLOOKUP('FLUJO COMPLETO'!AV$10,'FLUJO REAL'!$E$9:$XFD$10,2,FALSE),HLOOKUP(AV$10,'FLUJO PROYECTADO'!$E$11:$XFD$46,'FLUJO COMPLETO'!$A32,FALSE)),"")</f>
        <v>0</v>
      </c>
      <c r="AW32" s="2">
        <f>+IFERROR(IF(AW$10&lt;=$E$2,HLOOKUP(AW$10,'FLUJO REAL'!$E$13:$XFD$50,'FLUJO COMPLETO'!$A32,FALSE)/HLOOKUP('FLUJO COMPLETO'!AW$10,'FLUJO REAL'!$E$9:$XFD$10,2,FALSE),HLOOKUP(AW$10,'FLUJO PROYECTADO'!$E$11:$XFD$46,'FLUJO COMPLETO'!$A32,FALSE)),"")</f>
        <v>0</v>
      </c>
      <c r="AX32" s="2">
        <f>+IFERROR(IF(AX$10&lt;=$E$2,HLOOKUP(AX$10,'FLUJO REAL'!$E$13:$XFD$50,'FLUJO COMPLETO'!$A32,FALSE)/HLOOKUP('FLUJO COMPLETO'!AX$10,'FLUJO REAL'!$E$9:$XFD$10,2,FALSE),HLOOKUP(AX$10,'FLUJO PROYECTADO'!$E$11:$XFD$46,'FLUJO COMPLETO'!$A32,FALSE)),"")</f>
        <v>0</v>
      </c>
      <c r="AY32" s="2">
        <f>+IFERROR(IF(AY$10&lt;=$E$2,HLOOKUP(AY$10,'FLUJO REAL'!$E$13:$XFD$50,'FLUJO COMPLETO'!$A32,FALSE)/HLOOKUP('FLUJO COMPLETO'!AY$10,'FLUJO REAL'!$E$9:$XFD$10,2,FALSE),HLOOKUP(AY$10,'FLUJO PROYECTADO'!$E$11:$XFD$46,'FLUJO COMPLETO'!$A32,FALSE)),"")</f>
        <v>0</v>
      </c>
      <c r="AZ32" s="2">
        <f>+IFERROR(IF(AZ$10&lt;=$E$2,HLOOKUP(AZ$10,'FLUJO REAL'!$E$13:$XFD$50,'FLUJO COMPLETO'!$A32,FALSE)/HLOOKUP('FLUJO COMPLETO'!AZ$10,'FLUJO REAL'!$E$9:$XFD$10,2,FALSE),HLOOKUP(AZ$10,'FLUJO PROYECTADO'!$E$11:$XFD$46,'FLUJO COMPLETO'!$A32,FALSE)),"")</f>
        <v>0</v>
      </c>
      <c r="BA32" s="2">
        <f>+IFERROR(IF(BA$10&lt;=$E$2,HLOOKUP(BA$10,'FLUJO REAL'!$E$13:$XFD$50,'FLUJO COMPLETO'!$A32,FALSE)/HLOOKUP('FLUJO COMPLETO'!BA$10,'FLUJO REAL'!$E$9:$XFD$10,2,FALSE),HLOOKUP(BA$10,'FLUJO PROYECTADO'!$E$11:$XFD$46,'FLUJO COMPLETO'!$A32,FALSE)),"")</f>
        <v>0</v>
      </c>
      <c r="BB32" s="2">
        <f>+IFERROR(IF(BB$10&lt;=$E$2,HLOOKUP(BB$10,'FLUJO REAL'!$E$13:$XFD$50,'FLUJO COMPLETO'!$A32,FALSE)/HLOOKUP('FLUJO COMPLETO'!BB$10,'FLUJO REAL'!$E$9:$XFD$10,2,FALSE),HLOOKUP(BB$10,'FLUJO PROYECTADO'!$E$11:$XFD$46,'FLUJO COMPLETO'!$A32,FALSE)),"")</f>
        <v>0</v>
      </c>
      <c r="BC32" s="2">
        <f>+IFERROR(IF(BC$10&lt;=$E$2,HLOOKUP(BC$10,'FLUJO REAL'!$E$13:$XFD$50,'FLUJO COMPLETO'!$A32,FALSE)/HLOOKUP('FLUJO COMPLETO'!BC$10,'FLUJO REAL'!$E$9:$XFD$10,2,FALSE),HLOOKUP(BC$10,'FLUJO PROYECTADO'!$E$11:$XFD$46,'FLUJO COMPLETO'!$A32,FALSE)),"")</f>
        <v>0</v>
      </c>
      <c r="BD32" s="2">
        <f>+IFERROR(IF(BD$10&lt;=$E$2,HLOOKUP(BD$10,'FLUJO REAL'!$E$13:$XFD$50,'FLUJO COMPLETO'!$A32,FALSE)/HLOOKUP('FLUJO COMPLETO'!BD$10,'FLUJO REAL'!$E$9:$XFD$10,2,FALSE),HLOOKUP(BD$10,'FLUJO PROYECTADO'!$E$11:$XFD$46,'FLUJO COMPLETO'!$A32,FALSE)),"")</f>
        <v>0</v>
      </c>
      <c r="BE32" s="2">
        <f>+IFERROR(IF(BE$10&lt;=$E$2,HLOOKUP(BE$10,'FLUJO REAL'!$E$13:$XFD$50,'FLUJO COMPLETO'!$A32,FALSE)/HLOOKUP('FLUJO COMPLETO'!BE$10,'FLUJO REAL'!$E$9:$XFD$10,2,FALSE),HLOOKUP(BE$10,'FLUJO PROYECTADO'!$E$11:$XFD$46,'FLUJO COMPLETO'!$A32,FALSE)),"")</f>
        <v>0</v>
      </c>
      <c r="BF32" s="2">
        <f>+IFERROR(IF(BF$10&lt;=$E$2,HLOOKUP(BF$10,'FLUJO REAL'!$E$13:$XFD$50,'FLUJO COMPLETO'!$A32,FALSE)/HLOOKUP('FLUJO COMPLETO'!BF$10,'FLUJO REAL'!$E$9:$XFD$10,2,FALSE),HLOOKUP(BF$10,'FLUJO PROYECTADO'!$E$11:$XFD$46,'FLUJO COMPLETO'!$A32,FALSE)),"")</f>
        <v>0</v>
      </c>
      <c r="BG32" s="2">
        <f>+IFERROR(IF(BG$10&lt;=$E$2,HLOOKUP(BG$10,'FLUJO REAL'!$E$13:$XFD$50,'FLUJO COMPLETO'!$A32,FALSE)/HLOOKUP('FLUJO COMPLETO'!BG$10,'FLUJO REAL'!$E$9:$XFD$10,2,FALSE),HLOOKUP(BG$10,'FLUJO PROYECTADO'!$E$11:$XFD$46,'FLUJO COMPLETO'!$A32,FALSE)),"")</f>
        <v>0</v>
      </c>
      <c r="BH32" s="2">
        <f>+IFERROR(IF(BH$10&lt;=$E$2,HLOOKUP(BH$10,'FLUJO REAL'!$E$13:$XFD$50,'FLUJO COMPLETO'!$A32,FALSE)/HLOOKUP('FLUJO COMPLETO'!BH$10,'FLUJO REAL'!$E$9:$XFD$10,2,FALSE),HLOOKUP(BH$10,'FLUJO PROYECTADO'!$E$11:$XFD$46,'FLUJO COMPLETO'!$A32,FALSE)),"")</f>
        <v>0</v>
      </c>
      <c r="BI32" s="2">
        <f>+IFERROR(IF(BI$10&lt;=$E$2,HLOOKUP(BI$10,'FLUJO REAL'!$E$13:$XFD$50,'FLUJO COMPLETO'!$A32,FALSE)/HLOOKUP('FLUJO COMPLETO'!BI$10,'FLUJO REAL'!$E$9:$XFD$10,2,FALSE),HLOOKUP(BI$10,'FLUJO PROYECTADO'!$E$11:$XFD$46,'FLUJO COMPLETO'!$A32,FALSE)),"")</f>
        <v>0</v>
      </c>
      <c r="BJ32" s="2">
        <f>+IFERROR(IF(BJ$10&lt;=$E$2,HLOOKUP(BJ$10,'FLUJO REAL'!$E$13:$XFD$50,'FLUJO COMPLETO'!$A32,FALSE)/HLOOKUP('FLUJO COMPLETO'!BJ$10,'FLUJO REAL'!$E$9:$XFD$10,2,FALSE),HLOOKUP(BJ$10,'FLUJO PROYECTADO'!$E$11:$XFD$46,'FLUJO COMPLETO'!$A32,FALSE)),"")</f>
        <v>0</v>
      </c>
      <c r="BK32" s="2">
        <f>+IFERROR(IF(BK$10&lt;=$E$2,HLOOKUP(BK$10,'FLUJO REAL'!$E$13:$XFD$50,'FLUJO COMPLETO'!$A32,FALSE)/HLOOKUP('FLUJO COMPLETO'!BK$10,'FLUJO REAL'!$E$9:$XFD$10,2,FALSE),HLOOKUP(BK$10,'FLUJO PROYECTADO'!$E$11:$XFD$46,'FLUJO COMPLETO'!$A32,FALSE)),"")</f>
        <v>0</v>
      </c>
      <c r="BL32" s="2">
        <f>+IFERROR(IF(BL$10&lt;=$E$2,HLOOKUP(BL$10,'FLUJO REAL'!$E$13:$XFD$50,'FLUJO COMPLETO'!$A32,FALSE)/HLOOKUP('FLUJO COMPLETO'!BL$10,'FLUJO REAL'!$E$9:$XFD$10,2,FALSE),HLOOKUP(BL$10,'FLUJO PROYECTADO'!$E$11:$XFD$46,'FLUJO COMPLETO'!$A32,FALSE)),"")</f>
        <v>0</v>
      </c>
      <c r="BM32" s="2">
        <f>+IFERROR(IF(BM$10&lt;=$E$2,HLOOKUP(BM$10,'FLUJO REAL'!$E$13:$XFD$50,'FLUJO COMPLETO'!$A32,FALSE)/HLOOKUP('FLUJO COMPLETO'!BM$10,'FLUJO REAL'!$E$9:$XFD$10,2,FALSE),HLOOKUP(BM$10,'FLUJO PROYECTADO'!$E$11:$XFD$46,'FLUJO COMPLETO'!$A32,FALSE)),"")</f>
        <v>0</v>
      </c>
    </row>
    <row r="33" spans="1:65" ht="15.75" x14ac:dyDescent="0.25">
      <c r="A33">
        <v>24</v>
      </c>
      <c r="B33" s="153"/>
      <c r="C33" s="2" t="s">
        <v>23</v>
      </c>
      <c r="D33" s="2"/>
      <c r="E33" s="26">
        <f t="shared" si="6"/>
        <v>0</v>
      </c>
      <c r="F33" s="2" t="str">
        <f>+IFERROR(IF(F$10&lt;=$E$2,HLOOKUP(F$10,'FLUJO REAL'!$E$13:$XFD$50,'FLUJO COMPLETO'!$A33,FALSE)/HLOOKUP('FLUJO COMPLETO'!F$10,'FLUJO REAL'!$E$9:$XFD$10,2,FALSE),HLOOKUP(F$10,'FLUJO PROYECTADO'!$E$11:$XFD$46,'FLUJO COMPLETO'!$A33,FALSE)),"")</f>
        <v/>
      </c>
      <c r="G33" s="2">
        <f>+IFERROR(IF(G$10&lt;=$E$2,HLOOKUP(G$10,'FLUJO REAL'!$E$13:$XFD$50,'FLUJO COMPLETO'!$A33,FALSE)/HLOOKUP('FLUJO COMPLETO'!G$10,'FLUJO REAL'!$E$9:$XFD$10,2,FALSE),HLOOKUP(G$10,'FLUJO PROYECTADO'!$E$11:$XFD$46,'FLUJO COMPLETO'!$A33,FALSE)),"")</f>
        <v>0</v>
      </c>
      <c r="H33" s="2">
        <f>+IFERROR(IF(H$10&lt;=$E$2,HLOOKUP(H$10,'FLUJO REAL'!$E$13:$XFD$50,'FLUJO COMPLETO'!$A33,FALSE)/HLOOKUP('FLUJO COMPLETO'!H$10,'FLUJO REAL'!$E$9:$XFD$10,2,FALSE),HLOOKUP(H$10,'FLUJO PROYECTADO'!$E$11:$XFD$46,'FLUJO COMPLETO'!$A33,FALSE)),"")</f>
        <v>0</v>
      </c>
      <c r="I33" s="2">
        <f>+IFERROR(IF(I$10&lt;=$E$2,HLOOKUP(I$10,'FLUJO REAL'!$E$13:$XFD$50,'FLUJO COMPLETO'!$A33,FALSE)/HLOOKUP('FLUJO COMPLETO'!I$10,'FLUJO REAL'!$E$9:$XFD$10,2,FALSE),HLOOKUP(I$10,'FLUJO PROYECTADO'!$E$11:$XFD$46,'FLUJO COMPLETO'!$A33,FALSE)),"")</f>
        <v>0</v>
      </c>
      <c r="J33" s="2">
        <f>+IFERROR(IF(J$10&lt;=$E$2,HLOOKUP(J$10,'FLUJO REAL'!$E$13:$XFD$50,'FLUJO COMPLETO'!$A33,FALSE)/HLOOKUP('FLUJO COMPLETO'!J$10,'FLUJO REAL'!$E$9:$XFD$10,2,FALSE),HLOOKUP(J$10,'FLUJO PROYECTADO'!$E$11:$XFD$46,'FLUJO COMPLETO'!$A33,FALSE)),"")</f>
        <v>0</v>
      </c>
      <c r="K33" s="2">
        <f>+IFERROR(IF(K$10&lt;=$E$2,HLOOKUP(K$10,'FLUJO REAL'!$E$13:$XFD$50,'FLUJO COMPLETO'!$A33,FALSE)/HLOOKUP('FLUJO COMPLETO'!K$10,'FLUJO REAL'!$E$9:$XFD$10,2,FALSE),HLOOKUP(K$10,'FLUJO PROYECTADO'!$E$11:$XFD$46,'FLUJO COMPLETO'!$A33,FALSE)),"")</f>
        <v>0</v>
      </c>
      <c r="L33" s="2">
        <f>+IFERROR(IF(L$10&lt;=$E$2,HLOOKUP(L$10,'FLUJO REAL'!$E$13:$XFD$50,'FLUJO COMPLETO'!$A33,FALSE)/HLOOKUP('FLUJO COMPLETO'!L$10,'FLUJO REAL'!$E$9:$XFD$10,2,FALSE),HLOOKUP(L$10,'FLUJO PROYECTADO'!$E$11:$XFD$46,'FLUJO COMPLETO'!$A33,FALSE)),"")</f>
        <v>0</v>
      </c>
      <c r="M33" s="2">
        <f>+IFERROR(IF(M$10&lt;=$E$2,HLOOKUP(M$10,'FLUJO REAL'!$E$13:$XFD$50,'FLUJO COMPLETO'!$A33,FALSE)/HLOOKUP('FLUJO COMPLETO'!M$10,'FLUJO REAL'!$E$9:$XFD$10,2,FALSE),HLOOKUP(M$10,'FLUJO PROYECTADO'!$E$11:$XFD$46,'FLUJO COMPLETO'!$A33,FALSE)),"")</f>
        <v>0</v>
      </c>
      <c r="N33" s="2">
        <f>+IFERROR(IF(N$10&lt;=$E$2,HLOOKUP(N$10,'FLUJO REAL'!$E$13:$XFD$50,'FLUJO COMPLETO'!$A33,FALSE)/HLOOKUP('FLUJO COMPLETO'!N$10,'FLUJO REAL'!$E$9:$XFD$10,2,FALSE),HLOOKUP(N$10,'FLUJO PROYECTADO'!$E$11:$XFD$46,'FLUJO COMPLETO'!$A33,FALSE)),"")</f>
        <v>0</v>
      </c>
      <c r="O33" s="2">
        <f>+IFERROR(IF(O$10&lt;=$E$2,HLOOKUP(O$10,'FLUJO REAL'!$E$13:$XFD$50,'FLUJO COMPLETO'!$A33,FALSE)/HLOOKUP('FLUJO COMPLETO'!O$10,'FLUJO REAL'!$E$9:$XFD$10,2,FALSE),HLOOKUP(O$10,'FLUJO PROYECTADO'!$E$11:$XFD$46,'FLUJO COMPLETO'!$A33,FALSE)),"")</f>
        <v>0</v>
      </c>
      <c r="P33" s="2">
        <f>+IFERROR(IF(P$10&lt;=$E$2,HLOOKUP(P$10,'FLUJO REAL'!$E$13:$XFD$50,'FLUJO COMPLETO'!$A33,FALSE)/HLOOKUP('FLUJO COMPLETO'!P$10,'FLUJO REAL'!$E$9:$XFD$10,2,FALSE),HLOOKUP(P$10,'FLUJO PROYECTADO'!$E$11:$XFD$46,'FLUJO COMPLETO'!$A33,FALSE)),"")</f>
        <v>0</v>
      </c>
      <c r="Q33" s="2">
        <f>+IFERROR(IF(Q$10&lt;=$E$2,HLOOKUP(Q$10,'FLUJO REAL'!$E$13:$XFD$50,'FLUJO COMPLETO'!$A33,FALSE)/HLOOKUP('FLUJO COMPLETO'!Q$10,'FLUJO REAL'!$E$9:$XFD$10,2,FALSE),HLOOKUP(Q$10,'FLUJO PROYECTADO'!$E$11:$XFD$46,'FLUJO COMPLETO'!$A33,FALSE)),"")</f>
        <v>0</v>
      </c>
      <c r="R33" s="2">
        <f>+IFERROR(IF(R$10&lt;=$E$2,HLOOKUP(R$10,'FLUJO REAL'!$E$13:$XFD$50,'FLUJO COMPLETO'!$A33,FALSE)/HLOOKUP('FLUJO COMPLETO'!R$10,'FLUJO REAL'!$E$9:$XFD$10,2,FALSE),HLOOKUP(R$10,'FLUJO PROYECTADO'!$E$11:$XFD$46,'FLUJO COMPLETO'!$A33,FALSE)),"")</f>
        <v>0</v>
      </c>
      <c r="S33" s="2">
        <f>+IFERROR(IF(S$10&lt;=$E$2,HLOOKUP(S$10,'FLUJO REAL'!$E$13:$XFD$50,'FLUJO COMPLETO'!$A33,FALSE)/HLOOKUP('FLUJO COMPLETO'!S$10,'FLUJO REAL'!$E$9:$XFD$10,2,FALSE),HLOOKUP(S$10,'FLUJO PROYECTADO'!$E$11:$XFD$46,'FLUJO COMPLETO'!$A33,FALSE)),"")</f>
        <v>0</v>
      </c>
      <c r="T33" s="2">
        <f>+IFERROR(IF(T$10&lt;=$E$2,HLOOKUP(T$10,'FLUJO REAL'!$E$13:$XFD$50,'FLUJO COMPLETO'!$A33,FALSE)/HLOOKUP('FLUJO COMPLETO'!T$10,'FLUJO REAL'!$E$9:$XFD$10,2,FALSE),HLOOKUP(T$10,'FLUJO PROYECTADO'!$E$11:$XFD$46,'FLUJO COMPLETO'!$A33,FALSE)),"")</f>
        <v>0</v>
      </c>
      <c r="U33" s="2">
        <f>+IFERROR(IF(U$10&lt;=$E$2,HLOOKUP(U$10,'FLUJO REAL'!$E$13:$XFD$50,'FLUJO COMPLETO'!$A33,FALSE)/HLOOKUP('FLUJO COMPLETO'!U$10,'FLUJO REAL'!$E$9:$XFD$10,2,FALSE),HLOOKUP(U$10,'FLUJO PROYECTADO'!$E$11:$XFD$46,'FLUJO COMPLETO'!$A33,FALSE)),"")</f>
        <v>0</v>
      </c>
      <c r="V33" s="2">
        <f>+IFERROR(IF(V$10&lt;=$E$2,HLOOKUP(V$10,'FLUJO REAL'!$E$13:$XFD$50,'FLUJO COMPLETO'!$A33,FALSE)/HLOOKUP('FLUJO COMPLETO'!V$10,'FLUJO REAL'!$E$9:$XFD$10,2,FALSE),HLOOKUP(V$10,'FLUJO PROYECTADO'!$E$11:$XFD$46,'FLUJO COMPLETO'!$A33,FALSE)),"")</f>
        <v>0</v>
      </c>
      <c r="W33" s="2">
        <f>+IFERROR(IF(W$10&lt;=$E$2,HLOOKUP(W$10,'FLUJO REAL'!$E$13:$XFD$50,'FLUJO COMPLETO'!$A33,FALSE)/HLOOKUP('FLUJO COMPLETO'!W$10,'FLUJO REAL'!$E$9:$XFD$10,2,FALSE),HLOOKUP(W$10,'FLUJO PROYECTADO'!$E$11:$XFD$46,'FLUJO COMPLETO'!$A33,FALSE)),"")</f>
        <v>0</v>
      </c>
      <c r="X33" s="2">
        <f>+IFERROR(IF(X$10&lt;=$E$2,HLOOKUP(X$10,'FLUJO REAL'!$E$13:$XFD$50,'FLUJO COMPLETO'!$A33,FALSE)/HLOOKUP('FLUJO COMPLETO'!X$10,'FLUJO REAL'!$E$9:$XFD$10,2,FALSE),HLOOKUP(X$10,'FLUJO PROYECTADO'!$E$11:$XFD$46,'FLUJO COMPLETO'!$A33,FALSE)),"")</f>
        <v>0</v>
      </c>
      <c r="Y33" s="2">
        <f>+IFERROR(IF(Y$10&lt;=$E$2,HLOOKUP(Y$10,'FLUJO REAL'!$E$13:$XFD$50,'FLUJO COMPLETO'!$A33,FALSE)/HLOOKUP('FLUJO COMPLETO'!Y$10,'FLUJO REAL'!$E$9:$XFD$10,2,FALSE),HLOOKUP(Y$10,'FLUJO PROYECTADO'!$E$11:$XFD$46,'FLUJO COMPLETO'!$A33,FALSE)),"")</f>
        <v>0</v>
      </c>
      <c r="Z33" s="2">
        <f>+IFERROR(IF(Z$10&lt;=$E$2,HLOOKUP(Z$10,'FLUJO REAL'!$E$13:$XFD$50,'FLUJO COMPLETO'!$A33,FALSE)/HLOOKUP('FLUJO COMPLETO'!Z$10,'FLUJO REAL'!$E$9:$XFD$10,2,FALSE),HLOOKUP(Z$10,'FLUJO PROYECTADO'!$E$11:$XFD$46,'FLUJO COMPLETO'!$A33,FALSE)),"")</f>
        <v>0</v>
      </c>
      <c r="AA33" s="2">
        <f>+IFERROR(IF(AA$10&lt;=$E$2,HLOOKUP(AA$10,'FLUJO REAL'!$E$13:$XFD$50,'FLUJO COMPLETO'!$A33,FALSE)/HLOOKUP('FLUJO COMPLETO'!AA$10,'FLUJO REAL'!$E$9:$XFD$10,2,FALSE),HLOOKUP(AA$10,'FLUJO PROYECTADO'!$E$11:$XFD$46,'FLUJO COMPLETO'!$A33,FALSE)),"")</f>
        <v>0</v>
      </c>
      <c r="AB33" s="2">
        <f>+IFERROR(IF(AB$10&lt;=$E$2,HLOOKUP(AB$10,'FLUJO REAL'!$E$13:$XFD$50,'FLUJO COMPLETO'!$A33,FALSE)/HLOOKUP('FLUJO COMPLETO'!AB$10,'FLUJO REAL'!$E$9:$XFD$10,2,FALSE),HLOOKUP(AB$10,'FLUJO PROYECTADO'!$E$11:$XFD$46,'FLUJO COMPLETO'!$A33,FALSE)),"")</f>
        <v>0</v>
      </c>
      <c r="AC33" s="2">
        <f>+IFERROR(IF(AC$10&lt;=$E$2,HLOOKUP(AC$10,'FLUJO REAL'!$E$13:$XFD$50,'FLUJO COMPLETO'!$A33,FALSE)/HLOOKUP('FLUJO COMPLETO'!AC$10,'FLUJO REAL'!$E$9:$XFD$10,2,FALSE),HLOOKUP(AC$10,'FLUJO PROYECTADO'!$E$11:$XFD$46,'FLUJO COMPLETO'!$A33,FALSE)),"")</f>
        <v>0</v>
      </c>
      <c r="AD33" s="2">
        <f>+IFERROR(IF(AD$10&lt;=$E$2,HLOOKUP(AD$10,'FLUJO REAL'!$E$13:$XFD$50,'FLUJO COMPLETO'!$A33,FALSE)/HLOOKUP('FLUJO COMPLETO'!AD$10,'FLUJO REAL'!$E$9:$XFD$10,2,FALSE),HLOOKUP(AD$10,'FLUJO PROYECTADO'!$E$11:$XFD$46,'FLUJO COMPLETO'!$A33,FALSE)),"")</f>
        <v>0</v>
      </c>
      <c r="AE33" s="2">
        <f>+IFERROR(IF(AE$10&lt;=$E$2,HLOOKUP(AE$10,'FLUJO REAL'!$E$13:$XFD$50,'FLUJO COMPLETO'!$A33,FALSE)/HLOOKUP('FLUJO COMPLETO'!AE$10,'FLUJO REAL'!$E$9:$XFD$10,2,FALSE),HLOOKUP(AE$10,'FLUJO PROYECTADO'!$E$11:$XFD$46,'FLUJO COMPLETO'!$A33,FALSE)),"")</f>
        <v>0</v>
      </c>
      <c r="AF33" s="2">
        <f>+IFERROR(IF(AF$10&lt;=$E$2,HLOOKUP(AF$10,'FLUJO REAL'!$E$13:$XFD$50,'FLUJO COMPLETO'!$A33,FALSE)/HLOOKUP('FLUJO COMPLETO'!AF$10,'FLUJO REAL'!$E$9:$XFD$10,2,FALSE),HLOOKUP(AF$10,'FLUJO PROYECTADO'!$E$11:$XFD$46,'FLUJO COMPLETO'!$A33,FALSE)),"")</f>
        <v>0</v>
      </c>
      <c r="AG33" s="2">
        <f>+IFERROR(IF(AG$10&lt;=$E$2,HLOOKUP(AG$10,'FLUJO REAL'!$E$13:$XFD$50,'FLUJO COMPLETO'!$A33,FALSE)/HLOOKUP('FLUJO COMPLETO'!AG$10,'FLUJO REAL'!$E$9:$XFD$10,2,FALSE),HLOOKUP(AG$10,'FLUJO PROYECTADO'!$E$11:$XFD$46,'FLUJO COMPLETO'!$A33,FALSE)),"")</f>
        <v>0</v>
      </c>
      <c r="AH33" s="2">
        <f>+IFERROR(IF(AH$10&lt;=$E$2,HLOOKUP(AH$10,'FLUJO REAL'!$E$13:$XFD$50,'FLUJO COMPLETO'!$A33,FALSE)/HLOOKUP('FLUJO COMPLETO'!AH$10,'FLUJO REAL'!$E$9:$XFD$10,2,FALSE),HLOOKUP(AH$10,'FLUJO PROYECTADO'!$E$11:$XFD$46,'FLUJO COMPLETO'!$A33,FALSE)),"")</f>
        <v>0</v>
      </c>
      <c r="AI33" s="2">
        <f>+IFERROR(IF(AI$10&lt;=$E$2,HLOOKUP(AI$10,'FLUJO REAL'!$E$13:$XFD$50,'FLUJO COMPLETO'!$A33,FALSE)/HLOOKUP('FLUJO COMPLETO'!AI$10,'FLUJO REAL'!$E$9:$XFD$10,2,FALSE),HLOOKUP(AI$10,'FLUJO PROYECTADO'!$E$11:$XFD$46,'FLUJO COMPLETO'!$A33,FALSE)),"")</f>
        <v>0</v>
      </c>
      <c r="AJ33" s="2">
        <f>+IFERROR(IF(AJ$10&lt;=$E$2,HLOOKUP(AJ$10,'FLUJO REAL'!$E$13:$XFD$50,'FLUJO COMPLETO'!$A33,FALSE)/HLOOKUP('FLUJO COMPLETO'!AJ$10,'FLUJO REAL'!$E$9:$XFD$10,2,FALSE),HLOOKUP(AJ$10,'FLUJO PROYECTADO'!$E$11:$XFD$46,'FLUJO COMPLETO'!$A33,FALSE)),"")</f>
        <v>0</v>
      </c>
      <c r="AK33" s="2">
        <f>+IFERROR(IF(AK$10&lt;=$E$2,HLOOKUP(AK$10,'FLUJO REAL'!$E$13:$XFD$50,'FLUJO COMPLETO'!$A33,FALSE)/HLOOKUP('FLUJO COMPLETO'!AK$10,'FLUJO REAL'!$E$9:$XFD$10,2,FALSE),HLOOKUP(AK$10,'FLUJO PROYECTADO'!$E$11:$XFD$46,'FLUJO COMPLETO'!$A33,FALSE)),"")</f>
        <v>0</v>
      </c>
      <c r="AL33" s="2">
        <f>+IFERROR(IF(AL$10&lt;=$E$2,HLOOKUP(AL$10,'FLUJO REAL'!$E$13:$XFD$50,'FLUJO COMPLETO'!$A33,FALSE)/HLOOKUP('FLUJO COMPLETO'!AL$10,'FLUJO REAL'!$E$9:$XFD$10,2,FALSE),HLOOKUP(AL$10,'FLUJO PROYECTADO'!$E$11:$XFD$46,'FLUJO COMPLETO'!$A33,FALSE)),"")</f>
        <v>0</v>
      </c>
      <c r="AM33" s="2">
        <f>+IFERROR(IF(AM$10&lt;=$E$2,HLOOKUP(AM$10,'FLUJO REAL'!$E$13:$XFD$50,'FLUJO COMPLETO'!$A33,FALSE)/HLOOKUP('FLUJO COMPLETO'!AM$10,'FLUJO REAL'!$E$9:$XFD$10,2,FALSE),HLOOKUP(AM$10,'FLUJO PROYECTADO'!$E$11:$XFD$46,'FLUJO COMPLETO'!$A33,FALSE)),"")</f>
        <v>0</v>
      </c>
      <c r="AN33" s="2">
        <f>+IFERROR(IF(AN$10&lt;=$E$2,HLOOKUP(AN$10,'FLUJO REAL'!$E$13:$XFD$50,'FLUJO COMPLETO'!$A33,FALSE)/HLOOKUP('FLUJO COMPLETO'!AN$10,'FLUJO REAL'!$E$9:$XFD$10,2,FALSE),HLOOKUP(AN$10,'FLUJO PROYECTADO'!$E$11:$XFD$46,'FLUJO COMPLETO'!$A33,FALSE)),"")</f>
        <v>0</v>
      </c>
      <c r="AO33" s="2">
        <f>+IFERROR(IF(AO$10&lt;=$E$2,HLOOKUP(AO$10,'FLUJO REAL'!$E$13:$XFD$50,'FLUJO COMPLETO'!$A33,FALSE)/HLOOKUP('FLUJO COMPLETO'!AO$10,'FLUJO REAL'!$E$9:$XFD$10,2,FALSE),HLOOKUP(AO$10,'FLUJO PROYECTADO'!$E$11:$XFD$46,'FLUJO COMPLETO'!$A33,FALSE)),"")</f>
        <v>0</v>
      </c>
      <c r="AP33" s="2">
        <f>+IFERROR(IF(AP$10&lt;=$E$2,HLOOKUP(AP$10,'FLUJO REAL'!$E$13:$XFD$50,'FLUJO COMPLETO'!$A33,FALSE)/HLOOKUP('FLUJO COMPLETO'!AP$10,'FLUJO REAL'!$E$9:$XFD$10,2,FALSE),HLOOKUP(AP$10,'FLUJO PROYECTADO'!$E$11:$XFD$46,'FLUJO COMPLETO'!$A33,FALSE)),"")</f>
        <v>0</v>
      </c>
      <c r="AQ33" s="2">
        <f>+IFERROR(IF(AQ$10&lt;=$E$2,HLOOKUP(AQ$10,'FLUJO REAL'!$E$13:$XFD$50,'FLUJO COMPLETO'!$A33,FALSE)/HLOOKUP('FLUJO COMPLETO'!AQ$10,'FLUJO REAL'!$E$9:$XFD$10,2,FALSE),HLOOKUP(AQ$10,'FLUJO PROYECTADO'!$E$11:$XFD$46,'FLUJO COMPLETO'!$A33,FALSE)),"")</f>
        <v>0</v>
      </c>
      <c r="AR33" s="2">
        <f>+IFERROR(IF(AR$10&lt;=$E$2,HLOOKUP(AR$10,'FLUJO REAL'!$E$13:$XFD$50,'FLUJO COMPLETO'!$A33,FALSE)/HLOOKUP('FLUJO COMPLETO'!AR$10,'FLUJO REAL'!$E$9:$XFD$10,2,FALSE),HLOOKUP(AR$10,'FLUJO PROYECTADO'!$E$11:$XFD$46,'FLUJO COMPLETO'!$A33,FALSE)),"")</f>
        <v>0</v>
      </c>
      <c r="AS33" s="2">
        <f>+IFERROR(IF(AS$10&lt;=$E$2,HLOOKUP(AS$10,'FLUJO REAL'!$E$13:$XFD$50,'FLUJO COMPLETO'!$A33,FALSE)/HLOOKUP('FLUJO COMPLETO'!AS$10,'FLUJO REAL'!$E$9:$XFD$10,2,FALSE),HLOOKUP(AS$10,'FLUJO PROYECTADO'!$E$11:$XFD$46,'FLUJO COMPLETO'!$A33,FALSE)),"")</f>
        <v>0</v>
      </c>
      <c r="AT33" s="2">
        <f>+IFERROR(IF(AT$10&lt;=$E$2,HLOOKUP(AT$10,'FLUJO REAL'!$E$13:$XFD$50,'FLUJO COMPLETO'!$A33,FALSE)/HLOOKUP('FLUJO COMPLETO'!AT$10,'FLUJO REAL'!$E$9:$XFD$10,2,FALSE),HLOOKUP(AT$10,'FLUJO PROYECTADO'!$E$11:$XFD$46,'FLUJO COMPLETO'!$A33,FALSE)),"")</f>
        <v>0</v>
      </c>
      <c r="AU33" s="2">
        <f>+IFERROR(IF(AU$10&lt;=$E$2,HLOOKUP(AU$10,'FLUJO REAL'!$E$13:$XFD$50,'FLUJO COMPLETO'!$A33,FALSE)/HLOOKUP('FLUJO COMPLETO'!AU$10,'FLUJO REAL'!$E$9:$XFD$10,2,FALSE),HLOOKUP(AU$10,'FLUJO PROYECTADO'!$E$11:$XFD$46,'FLUJO COMPLETO'!$A33,FALSE)),"")</f>
        <v>0</v>
      </c>
      <c r="AV33" s="2">
        <f>+IFERROR(IF(AV$10&lt;=$E$2,HLOOKUP(AV$10,'FLUJO REAL'!$E$13:$XFD$50,'FLUJO COMPLETO'!$A33,FALSE)/HLOOKUP('FLUJO COMPLETO'!AV$10,'FLUJO REAL'!$E$9:$XFD$10,2,FALSE),HLOOKUP(AV$10,'FLUJO PROYECTADO'!$E$11:$XFD$46,'FLUJO COMPLETO'!$A33,FALSE)),"")</f>
        <v>0</v>
      </c>
      <c r="AW33" s="2">
        <f>+IFERROR(IF(AW$10&lt;=$E$2,HLOOKUP(AW$10,'FLUJO REAL'!$E$13:$XFD$50,'FLUJO COMPLETO'!$A33,FALSE)/HLOOKUP('FLUJO COMPLETO'!AW$10,'FLUJO REAL'!$E$9:$XFD$10,2,FALSE),HLOOKUP(AW$10,'FLUJO PROYECTADO'!$E$11:$XFD$46,'FLUJO COMPLETO'!$A33,FALSE)),"")</f>
        <v>0</v>
      </c>
      <c r="AX33" s="2">
        <f>+IFERROR(IF(AX$10&lt;=$E$2,HLOOKUP(AX$10,'FLUJO REAL'!$E$13:$XFD$50,'FLUJO COMPLETO'!$A33,FALSE)/HLOOKUP('FLUJO COMPLETO'!AX$10,'FLUJO REAL'!$E$9:$XFD$10,2,FALSE),HLOOKUP(AX$10,'FLUJO PROYECTADO'!$E$11:$XFD$46,'FLUJO COMPLETO'!$A33,FALSE)),"")</f>
        <v>0</v>
      </c>
      <c r="AY33" s="2">
        <f>+IFERROR(IF(AY$10&lt;=$E$2,HLOOKUP(AY$10,'FLUJO REAL'!$E$13:$XFD$50,'FLUJO COMPLETO'!$A33,FALSE)/HLOOKUP('FLUJO COMPLETO'!AY$10,'FLUJO REAL'!$E$9:$XFD$10,2,FALSE),HLOOKUP(AY$10,'FLUJO PROYECTADO'!$E$11:$XFD$46,'FLUJO COMPLETO'!$A33,FALSE)),"")</f>
        <v>0</v>
      </c>
      <c r="AZ33" s="2">
        <f>+IFERROR(IF(AZ$10&lt;=$E$2,HLOOKUP(AZ$10,'FLUJO REAL'!$E$13:$XFD$50,'FLUJO COMPLETO'!$A33,FALSE)/HLOOKUP('FLUJO COMPLETO'!AZ$10,'FLUJO REAL'!$E$9:$XFD$10,2,FALSE),HLOOKUP(AZ$10,'FLUJO PROYECTADO'!$E$11:$XFD$46,'FLUJO COMPLETO'!$A33,FALSE)),"")</f>
        <v>0</v>
      </c>
      <c r="BA33" s="2">
        <f>+IFERROR(IF(BA$10&lt;=$E$2,HLOOKUP(BA$10,'FLUJO REAL'!$E$13:$XFD$50,'FLUJO COMPLETO'!$A33,FALSE)/HLOOKUP('FLUJO COMPLETO'!BA$10,'FLUJO REAL'!$E$9:$XFD$10,2,FALSE),HLOOKUP(BA$10,'FLUJO PROYECTADO'!$E$11:$XFD$46,'FLUJO COMPLETO'!$A33,FALSE)),"")</f>
        <v>0</v>
      </c>
      <c r="BB33" s="2">
        <f>+IFERROR(IF(BB$10&lt;=$E$2,HLOOKUP(BB$10,'FLUJO REAL'!$E$13:$XFD$50,'FLUJO COMPLETO'!$A33,FALSE)/HLOOKUP('FLUJO COMPLETO'!BB$10,'FLUJO REAL'!$E$9:$XFD$10,2,FALSE),HLOOKUP(BB$10,'FLUJO PROYECTADO'!$E$11:$XFD$46,'FLUJO COMPLETO'!$A33,FALSE)),"")</f>
        <v>0</v>
      </c>
      <c r="BC33" s="2">
        <f>+IFERROR(IF(BC$10&lt;=$E$2,HLOOKUP(BC$10,'FLUJO REAL'!$E$13:$XFD$50,'FLUJO COMPLETO'!$A33,FALSE)/HLOOKUP('FLUJO COMPLETO'!BC$10,'FLUJO REAL'!$E$9:$XFD$10,2,FALSE),HLOOKUP(BC$10,'FLUJO PROYECTADO'!$E$11:$XFD$46,'FLUJO COMPLETO'!$A33,FALSE)),"")</f>
        <v>0</v>
      </c>
      <c r="BD33" s="2">
        <f>+IFERROR(IF(BD$10&lt;=$E$2,HLOOKUP(BD$10,'FLUJO REAL'!$E$13:$XFD$50,'FLUJO COMPLETO'!$A33,FALSE)/HLOOKUP('FLUJO COMPLETO'!BD$10,'FLUJO REAL'!$E$9:$XFD$10,2,FALSE),HLOOKUP(BD$10,'FLUJO PROYECTADO'!$E$11:$XFD$46,'FLUJO COMPLETO'!$A33,FALSE)),"")</f>
        <v>0</v>
      </c>
      <c r="BE33" s="2">
        <f>+IFERROR(IF(BE$10&lt;=$E$2,HLOOKUP(BE$10,'FLUJO REAL'!$E$13:$XFD$50,'FLUJO COMPLETO'!$A33,FALSE)/HLOOKUP('FLUJO COMPLETO'!BE$10,'FLUJO REAL'!$E$9:$XFD$10,2,FALSE),HLOOKUP(BE$10,'FLUJO PROYECTADO'!$E$11:$XFD$46,'FLUJO COMPLETO'!$A33,FALSE)),"")</f>
        <v>0</v>
      </c>
      <c r="BF33" s="2">
        <f>+IFERROR(IF(BF$10&lt;=$E$2,HLOOKUP(BF$10,'FLUJO REAL'!$E$13:$XFD$50,'FLUJO COMPLETO'!$A33,FALSE)/HLOOKUP('FLUJO COMPLETO'!BF$10,'FLUJO REAL'!$E$9:$XFD$10,2,FALSE),HLOOKUP(BF$10,'FLUJO PROYECTADO'!$E$11:$XFD$46,'FLUJO COMPLETO'!$A33,FALSE)),"")</f>
        <v>0</v>
      </c>
      <c r="BG33" s="2">
        <f>+IFERROR(IF(BG$10&lt;=$E$2,HLOOKUP(BG$10,'FLUJO REAL'!$E$13:$XFD$50,'FLUJO COMPLETO'!$A33,FALSE)/HLOOKUP('FLUJO COMPLETO'!BG$10,'FLUJO REAL'!$E$9:$XFD$10,2,FALSE),HLOOKUP(BG$10,'FLUJO PROYECTADO'!$E$11:$XFD$46,'FLUJO COMPLETO'!$A33,FALSE)),"")</f>
        <v>0</v>
      </c>
      <c r="BH33" s="2">
        <f>+IFERROR(IF(BH$10&lt;=$E$2,HLOOKUP(BH$10,'FLUJO REAL'!$E$13:$XFD$50,'FLUJO COMPLETO'!$A33,FALSE)/HLOOKUP('FLUJO COMPLETO'!BH$10,'FLUJO REAL'!$E$9:$XFD$10,2,FALSE),HLOOKUP(BH$10,'FLUJO PROYECTADO'!$E$11:$XFD$46,'FLUJO COMPLETO'!$A33,FALSE)),"")</f>
        <v>0</v>
      </c>
      <c r="BI33" s="2">
        <f>+IFERROR(IF(BI$10&lt;=$E$2,HLOOKUP(BI$10,'FLUJO REAL'!$E$13:$XFD$50,'FLUJO COMPLETO'!$A33,FALSE)/HLOOKUP('FLUJO COMPLETO'!BI$10,'FLUJO REAL'!$E$9:$XFD$10,2,FALSE),HLOOKUP(BI$10,'FLUJO PROYECTADO'!$E$11:$XFD$46,'FLUJO COMPLETO'!$A33,FALSE)),"")</f>
        <v>0</v>
      </c>
      <c r="BJ33" s="2">
        <f>+IFERROR(IF(BJ$10&lt;=$E$2,HLOOKUP(BJ$10,'FLUJO REAL'!$E$13:$XFD$50,'FLUJO COMPLETO'!$A33,FALSE)/HLOOKUP('FLUJO COMPLETO'!BJ$10,'FLUJO REAL'!$E$9:$XFD$10,2,FALSE),HLOOKUP(BJ$10,'FLUJO PROYECTADO'!$E$11:$XFD$46,'FLUJO COMPLETO'!$A33,FALSE)),"")</f>
        <v>0</v>
      </c>
      <c r="BK33" s="2">
        <f>+IFERROR(IF(BK$10&lt;=$E$2,HLOOKUP(BK$10,'FLUJO REAL'!$E$13:$XFD$50,'FLUJO COMPLETO'!$A33,FALSE)/HLOOKUP('FLUJO COMPLETO'!BK$10,'FLUJO REAL'!$E$9:$XFD$10,2,FALSE),HLOOKUP(BK$10,'FLUJO PROYECTADO'!$E$11:$XFD$46,'FLUJO COMPLETO'!$A33,FALSE)),"")</f>
        <v>0</v>
      </c>
      <c r="BL33" s="2">
        <f>+IFERROR(IF(BL$10&lt;=$E$2,HLOOKUP(BL$10,'FLUJO REAL'!$E$13:$XFD$50,'FLUJO COMPLETO'!$A33,FALSE)/HLOOKUP('FLUJO COMPLETO'!BL$10,'FLUJO REAL'!$E$9:$XFD$10,2,FALSE),HLOOKUP(BL$10,'FLUJO PROYECTADO'!$E$11:$XFD$46,'FLUJO COMPLETO'!$A33,FALSE)),"")</f>
        <v>0</v>
      </c>
      <c r="BM33" s="2">
        <f>+IFERROR(IF(BM$10&lt;=$E$2,HLOOKUP(BM$10,'FLUJO REAL'!$E$13:$XFD$50,'FLUJO COMPLETO'!$A33,FALSE)/HLOOKUP('FLUJO COMPLETO'!BM$10,'FLUJO REAL'!$E$9:$XFD$10,2,FALSE),HLOOKUP(BM$10,'FLUJO PROYECTADO'!$E$11:$XFD$46,'FLUJO COMPLETO'!$A33,FALSE)),"")</f>
        <v>0</v>
      </c>
    </row>
    <row r="34" spans="1:65" ht="15.75" x14ac:dyDescent="0.25">
      <c r="A34">
        <v>25</v>
      </c>
      <c r="B34" s="153"/>
      <c r="C34" s="2" t="s">
        <v>24</v>
      </c>
      <c r="D34" s="11"/>
      <c r="E34" s="26">
        <f t="shared" si="6"/>
        <v>0</v>
      </c>
      <c r="F34" s="2" t="str">
        <f>+IFERROR(IF(F$10&lt;=$E$2,HLOOKUP(F$10,'FLUJO REAL'!$E$13:$XFD$50,'FLUJO COMPLETO'!$A34,FALSE)/HLOOKUP('FLUJO COMPLETO'!F$10,'FLUJO REAL'!$E$9:$XFD$10,2,FALSE),HLOOKUP(F$10,'FLUJO PROYECTADO'!$E$11:$XFD$46,'FLUJO COMPLETO'!$A34,FALSE)),"")</f>
        <v/>
      </c>
      <c r="G34" s="2">
        <f>+IFERROR(IF(G$10&lt;=$E$2,HLOOKUP(G$10,'FLUJO REAL'!$E$13:$XFD$50,'FLUJO COMPLETO'!$A34,FALSE)/HLOOKUP('FLUJO COMPLETO'!G$10,'FLUJO REAL'!$E$9:$XFD$10,2,FALSE),HLOOKUP(G$10,'FLUJO PROYECTADO'!$E$11:$XFD$46,'FLUJO COMPLETO'!$A34,FALSE)),"")</f>
        <v>0</v>
      </c>
      <c r="H34" s="2">
        <f>+IFERROR(IF(H$10&lt;=$E$2,HLOOKUP(H$10,'FLUJO REAL'!$E$13:$XFD$50,'FLUJO COMPLETO'!$A34,FALSE)/HLOOKUP('FLUJO COMPLETO'!H$10,'FLUJO REAL'!$E$9:$XFD$10,2,FALSE),HLOOKUP(H$10,'FLUJO PROYECTADO'!$E$11:$XFD$46,'FLUJO COMPLETO'!$A34,FALSE)),"")</f>
        <v>0</v>
      </c>
      <c r="I34" s="2">
        <f>+IFERROR(IF(I$10&lt;=$E$2,HLOOKUP(I$10,'FLUJO REAL'!$E$13:$XFD$50,'FLUJO COMPLETO'!$A34,FALSE)/HLOOKUP('FLUJO COMPLETO'!I$10,'FLUJO REAL'!$E$9:$XFD$10,2,FALSE),HLOOKUP(I$10,'FLUJO PROYECTADO'!$E$11:$XFD$46,'FLUJO COMPLETO'!$A34,FALSE)),"")</f>
        <v>0</v>
      </c>
      <c r="J34" s="2">
        <f>+IFERROR(IF(J$10&lt;=$E$2,HLOOKUP(J$10,'FLUJO REAL'!$E$13:$XFD$50,'FLUJO COMPLETO'!$A34,FALSE)/HLOOKUP('FLUJO COMPLETO'!J$10,'FLUJO REAL'!$E$9:$XFD$10,2,FALSE),HLOOKUP(J$10,'FLUJO PROYECTADO'!$E$11:$XFD$46,'FLUJO COMPLETO'!$A34,FALSE)),"")</f>
        <v>0</v>
      </c>
      <c r="K34" s="2">
        <f>+IFERROR(IF(K$10&lt;=$E$2,HLOOKUP(K$10,'FLUJO REAL'!$E$13:$XFD$50,'FLUJO COMPLETO'!$A34,FALSE)/HLOOKUP('FLUJO COMPLETO'!K$10,'FLUJO REAL'!$E$9:$XFD$10,2,FALSE),HLOOKUP(K$10,'FLUJO PROYECTADO'!$E$11:$XFD$46,'FLUJO COMPLETO'!$A34,FALSE)),"")</f>
        <v>0</v>
      </c>
      <c r="L34" s="2">
        <f>+IFERROR(IF(L$10&lt;=$E$2,HLOOKUP(L$10,'FLUJO REAL'!$E$13:$XFD$50,'FLUJO COMPLETO'!$A34,FALSE)/HLOOKUP('FLUJO COMPLETO'!L$10,'FLUJO REAL'!$E$9:$XFD$10,2,FALSE),HLOOKUP(L$10,'FLUJO PROYECTADO'!$E$11:$XFD$46,'FLUJO COMPLETO'!$A34,FALSE)),"")</f>
        <v>0</v>
      </c>
      <c r="M34" s="2">
        <f>+IFERROR(IF(M$10&lt;=$E$2,HLOOKUP(M$10,'FLUJO REAL'!$E$13:$XFD$50,'FLUJO COMPLETO'!$A34,FALSE)/HLOOKUP('FLUJO COMPLETO'!M$10,'FLUJO REAL'!$E$9:$XFD$10,2,FALSE),HLOOKUP(M$10,'FLUJO PROYECTADO'!$E$11:$XFD$46,'FLUJO COMPLETO'!$A34,FALSE)),"")</f>
        <v>0</v>
      </c>
      <c r="N34" s="2">
        <f>+IFERROR(IF(N$10&lt;=$E$2,HLOOKUP(N$10,'FLUJO REAL'!$E$13:$XFD$50,'FLUJO COMPLETO'!$A34,FALSE)/HLOOKUP('FLUJO COMPLETO'!N$10,'FLUJO REAL'!$E$9:$XFD$10,2,FALSE),HLOOKUP(N$10,'FLUJO PROYECTADO'!$E$11:$XFD$46,'FLUJO COMPLETO'!$A34,FALSE)),"")</f>
        <v>0</v>
      </c>
      <c r="O34" s="2">
        <f>+IFERROR(IF(O$10&lt;=$E$2,HLOOKUP(O$10,'FLUJO REAL'!$E$13:$XFD$50,'FLUJO COMPLETO'!$A34,FALSE)/HLOOKUP('FLUJO COMPLETO'!O$10,'FLUJO REAL'!$E$9:$XFD$10,2,FALSE),HLOOKUP(O$10,'FLUJO PROYECTADO'!$E$11:$XFD$46,'FLUJO COMPLETO'!$A34,FALSE)),"")</f>
        <v>0</v>
      </c>
      <c r="P34" s="2">
        <f>+IFERROR(IF(P$10&lt;=$E$2,HLOOKUP(P$10,'FLUJO REAL'!$E$13:$XFD$50,'FLUJO COMPLETO'!$A34,FALSE)/HLOOKUP('FLUJO COMPLETO'!P$10,'FLUJO REAL'!$E$9:$XFD$10,2,FALSE),HLOOKUP(P$10,'FLUJO PROYECTADO'!$E$11:$XFD$46,'FLUJO COMPLETO'!$A34,FALSE)),"")</f>
        <v>0</v>
      </c>
      <c r="Q34" s="2">
        <f>+IFERROR(IF(Q$10&lt;=$E$2,HLOOKUP(Q$10,'FLUJO REAL'!$E$13:$XFD$50,'FLUJO COMPLETO'!$A34,FALSE)/HLOOKUP('FLUJO COMPLETO'!Q$10,'FLUJO REAL'!$E$9:$XFD$10,2,FALSE),HLOOKUP(Q$10,'FLUJO PROYECTADO'!$E$11:$XFD$46,'FLUJO COMPLETO'!$A34,FALSE)),"")</f>
        <v>0</v>
      </c>
      <c r="R34" s="2">
        <f>+IFERROR(IF(R$10&lt;=$E$2,HLOOKUP(R$10,'FLUJO REAL'!$E$13:$XFD$50,'FLUJO COMPLETO'!$A34,FALSE)/HLOOKUP('FLUJO COMPLETO'!R$10,'FLUJO REAL'!$E$9:$XFD$10,2,FALSE),HLOOKUP(R$10,'FLUJO PROYECTADO'!$E$11:$XFD$46,'FLUJO COMPLETO'!$A34,FALSE)),"")</f>
        <v>0</v>
      </c>
      <c r="S34" s="2">
        <f>+IFERROR(IF(S$10&lt;=$E$2,HLOOKUP(S$10,'FLUJO REAL'!$E$13:$XFD$50,'FLUJO COMPLETO'!$A34,FALSE)/HLOOKUP('FLUJO COMPLETO'!S$10,'FLUJO REAL'!$E$9:$XFD$10,2,FALSE),HLOOKUP(S$10,'FLUJO PROYECTADO'!$E$11:$XFD$46,'FLUJO COMPLETO'!$A34,FALSE)),"")</f>
        <v>0</v>
      </c>
      <c r="T34" s="2">
        <f>+IFERROR(IF(T$10&lt;=$E$2,HLOOKUP(T$10,'FLUJO REAL'!$E$13:$XFD$50,'FLUJO COMPLETO'!$A34,FALSE)/HLOOKUP('FLUJO COMPLETO'!T$10,'FLUJO REAL'!$E$9:$XFD$10,2,FALSE),HLOOKUP(T$10,'FLUJO PROYECTADO'!$E$11:$XFD$46,'FLUJO COMPLETO'!$A34,FALSE)),"")</f>
        <v>0</v>
      </c>
      <c r="U34" s="2">
        <f>+IFERROR(IF(U$10&lt;=$E$2,HLOOKUP(U$10,'FLUJO REAL'!$E$13:$XFD$50,'FLUJO COMPLETO'!$A34,FALSE)/HLOOKUP('FLUJO COMPLETO'!U$10,'FLUJO REAL'!$E$9:$XFD$10,2,FALSE),HLOOKUP(U$10,'FLUJO PROYECTADO'!$E$11:$XFD$46,'FLUJO COMPLETO'!$A34,FALSE)),"")</f>
        <v>0</v>
      </c>
      <c r="V34" s="2">
        <f>+IFERROR(IF(V$10&lt;=$E$2,HLOOKUP(V$10,'FLUJO REAL'!$E$13:$XFD$50,'FLUJO COMPLETO'!$A34,FALSE)/HLOOKUP('FLUJO COMPLETO'!V$10,'FLUJO REAL'!$E$9:$XFD$10,2,FALSE),HLOOKUP(V$10,'FLUJO PROYECTADO'!$E$11:$XFD$46,'FLUJO COMPLETO'!$A34,FALSE)),"")</f>
        <v>0</v>
      </c>
      <c r="W34" s="2">
        <f>+IFERROR(IF(W$10&lt;=$E$2,HLOOKUP(W$10,'FLUJO REAL'!$E$13:$XFD$50,'FLUJO COMPLETO'!$A34,FALSE)/HLOOKUP('FLUJO COMPLETO'!W$10,'FLUJO REAL'!$E$9:$XFD$10,2,FALSE),HLOOKUP(W$10,'FLUJO PROYECTADO'!$E$11:$XFD$46,'FLUJO COMPLETO'!$A34,FALSE)),"")</f>
        <v>0</v>
      </c>
      <c r="X34" s="2">
        <f>+IFERROR(IF(X$10&lt;=$E$2,HLOOKUP(X$10,'FLUJO REAL'!$E$13:$XFD$50,'FLUJO COMPLETO'!$A34,FALSE)/HLOOKUP('FLUJO COMPLETO'!X$10,'FLUJO REAL'!$E$9:$XFD$10,2,FALSE),HLOOKUP(X$10,'FLUJO PROYECTADO'!$E$11:$XFD$46,'FLUJO COMPLETO'!$A34,FALSE)),"")</f>
        <v>0</v>
      </c>
      <c r="Y34" s="2">
        <f>+IFERROR(IF(Y$10&lt;=$E$2,HLOOKUP(Y$10,'FLUJO REAL'!$E$13:$XFD$50,'FLUJO COMPLETO'!$A34,FALSE)/HLOOKUP('FLUJO COMPLETO'!Y$10,'FLUJO REAL'!$E$9:$XFD$10,2,FALSE),HLOOKUP(Y$10,'FLUJO PROYECTADO'!$E$11:$XFD$46,'FLUJO COMPLETO'!$A34,FALSE)),"")</f>
        <v>0</v>
      </c>
      <c r="Z34" s="2">
        <f>+IFERROR(IF(Z$10&lt;=$E$2,HLOOKUP(Z$10,'FLUJO REAL'!$E$13:$XFD$50,'FLUJO COMPLETO'!$A34,FALSE)/HLOOKUP('FLUJO COMPLETO'!Z$10,'FLUJO REAL'!$E$9:$XFD$10,2,FALSE),HLOOKUP(Z$10,'FLUJO PROYECTADO'!$E$11:$XFD$46,'FLUJO COMPLETO'!$A34,FALSE)),"")</f>
        <v>0</v>
      </c>
      <c r="AA34" s="2">
        <f>+IFERROR(IF(AA$10&lt;=$E$2,HLOOKUP(AA$10,'FLUJO REAL'!$E$13:$XFD$50,'FLUJO COMPLETO'!$A34,FALSE)/HLOOKUP('FLUJO COMPLETO'!AA$10,'FLUJO REAL'!$E$9:$XFD$10,2,FALSE),HLOOKUP(AA$10,'FLUJO PROYECTADO'!$E$11:$XFD$46,'FLUJO COMPLETO'!$A34,FALSE)),"")</f>
        <v>0</v>
      </c>
      <c r="AB34" s="2">
        <f>+IFERROR(IF(AB$10&lt;=$E$2,HLOOKUP(AB$10,'FLUJO REAL'!$E$13:$XFD$50,'FLUJO COMPLETO'!$A34,FALSE)/HLOOKUP('FLUJO COMPLETO'!AB$10,'FLUJO REAL'!$E$9:$XFD$10,2,FALSE),HLOOKUP(AB$10,'FLUJO PROYECTADO'!$E$11:$XFD$46,'FLUJO COMPLETO'!$A34,FALSE)),"")</f>
        <v>0</v>
      </c>
      <c r="AC34" s="2">
        <f>+IFERROR(IF(AC$10&lt;=$E$2,HLOOKUP(AC$10,'FLUJO REAL'!$E$13:$XFD$50,'FLUJO COMPLETO'!$A34,FALSE)/HLOOKUP('FLUJO COMPLETO'!AC$10,'FLUJO REAL'!$E$9:$XFD$10,2,FALSE),HLOOKUP(AC$10,'FLUJO PROYECTADO'!$E$11:$XFD$46,'FLUJO COMPLETO'!$A34,FALSE)),"")</f>
        <v>0</v>
      </c>
      <c r="AD34" s="2">
        <f>+IFERROR(IF(AD$10&lt;=$E$2,HLOOKUP(AD$10,'FLUJO REAL'!$E$13:$XFD$50,'FLUJO COMPLETO'!$A34,FALSE)/HLOOKUP('FLUJO COMPLETO'!AD$10,'FLUJO REAL'!$E$9:$XFD$10,2,FALSE),HLOOKUP(AD$10,'FLUJO PROYECTADO'!$E$11:$XFD$46,'FLUJO COMPLETO'!$A34,FALSE)),"")</f>
        <v>0</v>
      </c>
      <c r="AE34" s="2">
        <f>+IFERROR(IF(AE$10&lt;=$E$2,HLOOKUP(AE$10,'FLUJO REAL'!$E$13:$XFD$50,'FLUJO COMPLETO'!$A34,FALSE)/HLOOKUP('FLUJO COMPLETO'!AE$10,'FLUJO REAL'!$E$9:$XFD$10,2,FALSE),HLOOKUP(AE$10,'FLUJO PROYECTADO'!$E$11:$XFD$46,'FLUJO COMPLETO'!$A34,FALSE)),"")</f>
        <v>0</v>
      </c>
      <c r="AF34" s="2">
        <f>+IFERROR(IF(AF$10&lt;=$E$2,HLOOKUP(AF$10,'FLUJO REAL'!$E$13:$XFD$50,'FLUJO COMPLETO'!$A34,FALSE)/HLOOKUP('FLUJO COMPLETO'!AF$10,'FLUJO REAL'!$E$9:$XFD$10,2,FALSE),HLOOKUP(AF$10,'FLUJO PROYECTADO'!$E$11:$XFD$46,'FLUJO COMPLETO'!$A34,FALSE)),"")</f>
        <v>0</v>
      </c>
      <c r="AG34" s="2">
        <f>+IFERROR(IF(AG$10&lt;=$E$2,HLOOKUP(AG$10,'FLUJO REAL'!$E$13:$XFD$50,'FLUJO COMPLETO'!$A34,FALSE)/HLOOKUP('FLUJO COMPLETO'!AG$10,'FLUJO REAL'!$E$9:$XFD$10,2,FALSE),HLOOKUP(AG$10,'FLUJO PROYECTADO'!$E$11:$XFD$46,'FLUJO COMPLETO'!$A34,FALSE)),"")</f>
        <v>0</v>
      </c>
      <c r="AH34" s="2">
        <f>+IFERROR(IF(AH$10&lt;=$E$2,HLOOKUP(AH$10,'FLUJO REAL'!$E$13:$XFD$50,'FLUJO COMPLETO'!$A34,FALSE)/HLOOKUP('FLUJO COMPLETO'!AH$10,'FLUJO REAL'!$E$9:$XFD$10,2,FALSE),HLOOKUP(AH$10,'FLUJO PROYECTADO'!$E$11:$XFD$46,'FLUJO COMPLETO'!$A34,FALSE)),"")</f>
        <v>0</v>
      </c>
      <c r="AI34" s="2">
        <f>+IFERROR(IF(AI$10&lt;=$E$2,HLOOKUP(AI$10,'FLUJO REAL'!$E$13:$XFD$50,'FLUJO COMPLETO'!$A34,FALSE)/HLOOKUP('FLUJO COMPLETO'!AI$10,'FLUJO REAL'!$E$9:$XFD$10,2,FALSE),HLOOKUP(AI$10,'FLUJO PROYECTADO'!$E$11:$XFD$46,'FLUJO COMPLETO'!$A34,FALSE)),"")</f>
        <v>0</v>
      </c>
      <c r="AJ34" s="2">
        <f>+IFERROR(IF(AJ$10&lt;=$E$2,HLOOKUP(AJ$10,'FLUJO REAL'!$E$13:$XFD$50,'FLUJO COMPLETO'!$A34,FALSE)/HLOOKUP('FLUJO COMPLETO'!AJ$10,'FLUJO REAL'!$E$9:$XFD$10,2,FALSE),HLOOKUP(AJ$10,'FLUJO PROYECTADO'!$E$11:$XFD$46,'FLUJO COMPLETO'!$A34,FALSE)),"")</f>
        <v>0</v>
      </c>
      <c r="AK34" s="2">
        <f>+IFERROR(IF(AK$10&lt;=$E$2,HLOOKUP(AK$10,'FLUJO REAL'!$E$13:$XFD$50,'FLUJO COMPLETO'!$A34,FALSE)/HLOOKUP('FLUJO COMPLETO'!AK$10,'FLUJO REAL'!$E$9:$XFD$10,2,FALSE),HLOOKUP(AK$10,'FLUJO PROYECTADO'!$E$11:$XFD$46,'FLUJO COMPLETO'!$A34,FALSE)),"")</f>
        <v>0</v>
      </c>
      <c r="AL34" s="2">
        <f>+IFERROR(IF(AL$10&lt;=$E$2,HLOOKUP(AL$10,'FLUJO REAL'!$E$13:$XFD$50,'FLUJO COMPLETO'!$A34,FALSE)/HLOOKUP('FLUJO COMPLETO'!AL$10,'FLUJO REAL'!$E$9:$XFD$10,2,FALSE),HLOOKUP(AL$10,'FLUJO PROYECTADO'!$E$11:$XFD$46,'FLUJO COMPLETO'!$A34,FALSE)),"")</f>
        <v>0</v>
      </c>
      <c r="AM34" s="2">
        <f>+IFERROR(IF(AM$10&lt;=$E$2,HLOOKUP(AM$10,'FLUJO REAL'!$E$13:$XFD$50,'FLUJO COMPLETO'!$A34,FALSE)/HLOOKUP('FLUJO COMPLETO'!AM$10,'FLUJO REAL'!$E$9:$XFD$10,2,FALSE),HLOOKUP(AM$10,'FLUJO PROYECTADO'!$E$11:$XFD$46,'FLUJO COMPLETO'!$A34,FALSE)),"")</f>
        <v>0</v>
      </c>
      <c r="AN34" s="2">
        <f>+IFERROR(IF(AN$10&lt;=$E$2,HLOOKUP(AN$10,'FLUJO REAL'!$E$13:$XFD$50,'FLUJO COMPLETO'!$A34,FALSE)/HLOOKUP('FLUJO COMPLETO'!AN$10,'FLUJO REAL'!$E$9:$XFD$10,2,FALSE),HLOOKUP(AN$10,'FLUJO PROYECTADO'!$E$11:$XFD$46,'FLUJO COMPLETO'!$A34,FALSE)),"")</f>
        <v>0</v>
      </c>
      <c r="AO34" s="2">
        <f>+IFERROR(IF(AO$10&lt;=$E$2,HLOOKUP(AO$10,'FLUJO REAL'!$E$13:$XFD$50,'FLUJO COMPLETO'!$A34,FALSE)/HLOOKUP('FLUJO COMPLETO'!AO$10,'FLUJO REAL'!$E$9:$XFD$10,2,FALSE),HLOOKUP(AO$10,'FLUJO PROYECTADO'!$E$11:$XFD$46,'FLUJO COMPLETO'!$A34,FALSE)),"")</f>
        <v>0</v>
      </c>
      <c r="AP34" s="2">
        <f>+IFERROR(IF(AP$10&lt;=$E$2,HLOOKUP(AP$10,'FLUJO REAL'!$E$13:$XFD$50,'FLUJO COMPLETO'!$A34,FALSE)/HLOOKUP('FLUJO COMPLETO'!AP$10,'FLUJO REAL'!$E$9:$XFD$10,2,FALSE),HLOOKUP(AP$10,'FLUJO PROYECTADO'!$E$11:$XFD$46,'FLUJO COMPLETO'!$A34,FALSE)),"")</f>
        <v>0</v>
      </c>
      <c r="AQ34" s="2">
        <f>+IFERROR(IF(AQ$10&lt;=$E$2,HLOOKUP(AQ$10,'FLUJO REAL'!$E$13:$XFD$50,'FLUJO COMPLETO'!$A34,FALSE)/HLOOKUP('FLUJO COMPLETO'!AQ$10,'FLUJO REAL'!$E$9:$XFD$10,2,FALSE),HLOOKUP(AQ$10,'FLUJO PROYECTADO'!$E$11:$XFD$46,'FLUJO COMPLETO'!$A34,FALSE)),"")</f>
        <v>0</v>
      </c>
      <c r="AR34" s="2">
        <f>+IFERROR(IF(AR$10&lt;=$E$2,HLOOKUP(AR$10,'FLUJO REAL'!$E$13:$XFD$50,'FLUJO COMPLETO'!$A34,FALSE)/HLOOKUP('FLUJO COMPLETO'!AR$10,'FLUJO REAL'!$E$9:$XFD$10,2,FALSE),HLOOKUP(AR$10,'FLUJO PROYECTADO'!$E$11:$XFD$46,'FLUJO COMPLETO'!$A34,FALSE)),"")</f>
        <v>0</v>
      </c>
      <c r="AS34" s="2">
        <f>+IFERROR(IF(AS$10&lt;=$E$2,HLOOKUP(AS$10,'FLUJO REAL'!$E$13:$XFD$50,'FLUJO COMPLETO'!$A34,FALSE)/HLOOKUP('FLUJO COMPLETO'!AS$10,'FLUJO REAL'!$E$9:$XFD$10,2,FALSE),HLOOKUP(AS$10,'FLUJO PROYECTADO'!$E$11:$XFD$46,'FLUJO COMPLETO'!$A34,FALSE)),"")</f>
        <v>0</v>
      </c>
      <c r="AT34" s="2">
        <f>+IFERROR(IF(AT$10&lt;=$E$2,HLOOKUP(AT$10,'FLUJO REAL'!$E$13:$XFD$50,'FLUJO COMPLETO'!$A34,FALSE)/HLOOKUP('FLUJO COMPLETO'!AT$10,'FLUJO REAL'!$E$9:$XFD$10,2,FALSE),HLOOKUP(AT$10,'FLUJO PROYECTADO'!$E$11:$XFD$46,'FLUJO COMPLETO'!$A34,FALSE)),"")</f>
        <v>0</v>
      </c>
      <c r="AU34" s="2">
        <f>+IFERROR(IF(AU$10&lt;=$E$2,HLOOKUP(AU$10,'FLUJO REAL'!$E$13:$XFD$50,'FLUJO COMPLETO'!$A34,FALSE)/HLOOKUP('FLUJO COMPLETO'!AU$10,'FLUJO REAL'!$E$9:$XFD$10,2,FALSE),HLOOKUP(AU$10,'FLUJO PROYECTADO'!$E$11:$XFD$46,'FLUJO COMPLETO'!$A34,FALSE)),"")</f>
        <v>0</v>
      </c>
      <c r="AV34" s="2">
        <f>+IFERROR(IF(AV$10&lt;=$E$2,HLOOKUP(AV$10,'FLUJO REAL'!$E$13:$XFD$50,'FLUJO COMPLETO'!$A34,FALSE)/HLOOKUP('FLUJO COMPLETO'!AV$10,'FLUJO REAL'!$E$9:$XFD$10,2,FALSE),HLOOKUP(AV$10,'FLUJO PROYECTADO'!$E$11:$XFD$46,'FLUJO COMPLETO'!$A34,FALSE)),"")</f>
        <v>0</v>
      </c>
      <c r="AW34" s="2">
        <f>+IFERROR(IF(AW$10&lt;=$E$2,HLOOKUP(AW$10,'FLUJO REAL'!$E$13:$XFD$50,'FLUJO COMPLETO'!$A34,FALSE)/HLOOKUP('FLUJO COMPLETO'!AW$10,'FLUJO REAL'!$E$9:$XFD$10,2,FALSE),HLOOKUP(AW$10,'FLUJO PROYECTADO'!$E$11:$XFD$46,'FLUJO COMPLETO'!$A34,FALSE)),"")</f>
        <v>0</v>
      </c>
      <c r="AX34" s="2">
        <f>+IFERROR(IF(AX$10&lt;=$E$2,HLOOKUP(AX$10,'FLUJO REAL'!$E$13:$XFD$50,'FLUJO COMPLETO'!$A34,FALSE)/HLOOKUP('FLUJO COMPLETO'!AX$10,'FLUJO REAL'!$E$9:$XFD$10,2,FALSE),HLOOKUP(AX$10,'FLUJO PROYECTADO'!$E$11:$XFD$46,'FLUJO COMPLETO'!$A34,FALSE)),"")</f>
        <v>0</v>
      </c>
      <c r="AY34" s="2">
        <f>+IFERROR(IF(AY$10&lt;=$E$2,HLOOKUP(AY$10,'FLUJO REAL'!$E$13:$XFD$50,'FLUJO COMPLETO'!$A34,FALSE)/HLOOKUP('FLUJO COMPLETO'!AY$10,'FLUJO REAL'!$E$9:$XFD$10,2,FALSE),HLOOKUP(AY$10,'FLUJO PROYECTADO'!$E$11:$XFD$46,'FLUJO COMPLETO'!$A34,FALSE)),"")</f>
        <v>0</v>
      </c>
      <c r="AZ34" s="2">
        <f>+IFERROR(IF(AZ$10&lt;=$E$2,HLOOKUP(AZ$10,'FLUJO REAL'!$E$13:$XFD$50,'FLUJO COMPLETO'!$A34,FALSE)/HLOOKUP('FLUJO COMPLETO'!AZ$10,'FLUJO REAL'!$E$9:$XFD$10,2,FALSE),HLOOKUP(AZ$10,'FLUJO PROYECTADO'!$E$11:$XFD$46,'FLUJO COMPLETO'!$A34,FALSE)),"")</f>
        <v>0</v>
      </c>
      <c r="BA34" s="2">
        <f>+IFERROR(IF(BA$10&lt;=$E$2,HLOOKUP(BA$10,'FLUJO REAL'!$E$13:$XFD$50,'FLUJO COMPLETO'!$A34,FALSE)/HLOOKUP('FLUJO COMPLETO'!BA$10,'FLUJO REAL'!$E$9:$XFD$10,2,FALSE),HLOOKUP(BA$10,'FLUJO PROYECTADO'!$E$11:$XFD$46,'FLUJO COMPLETO'!$A34,FALSE)),"")</f>
        <v>0</v>
      </c>
      <c r="BB34" s="2">
        <f>+IFERROR(IF(BB$10&lt;=$E$2,HLOOKUP(BB$10,'FLUJO REAL'!$E$13:$XFD$50,'FLUJO COMPLETO'!$A34,FALSE)/HLOOKUP('FLUJO COMPLETO'!BB$10,'FLUJO REAL'!$E$9:$XFD$10,2,FALSE),HLOOKUP(BB$10,'FLUJO PROYECTADO'!$E$11:$XFD$46,'FLUJO COMPLETO'!$A34,FALSE)),"")</f>
        <v>0</v>
      </c>
      <c r="BC34" s="2">
        <f>+IFERROR(IF(BC$10&lt;=$E$2,HLOOKUP(BC$10,'FLUJO REAL'!$E$13:$XFD$50,'FLUJO COMPLETO'!$A34,FALSE)/HLOOKUP('FLUJO COMPLETO'!BC$10,'FLUJO REAL'!$E$9:$XFD$10,2,FALSE),HLOOKUP(BC$10,'FLUJO PROYECTADO'!$E$11:$XFD$46,'FLUJO COMPLETO'!$A34,FALSE)),"")</f>
        <v>0</v>
      </c>
      <c r="BD34" s="2">
        <f>+IFERROR(IF(BD$10&lt;=$E$2,HLOOKUP(BD$10,'FLUJO REAL'!$E$13:$XFD$50,'FLUJO COMPLETO'!$A34,FALSE)/HLOOKUP('FLUJO COMPLETO'!BD$10,'FLUJO REAL'!$E$9:$XFD$10,2,FALSE),HLOOKUP(BD$10,'FLUJO PROYECTADO'!$E$11:$XFD$46,'FLUJO COMPLETO'!$A34,FALSE)),"")</f>
        <v>0</v>
      </c>
      <c r="BE34" s="2">
        <f>+IFERROR(IF(BE$10&lt;=$E$2,HLOOKUP(BE$10,'FLUJO REAL'!$E$13:$XFD$50,'FLUJO COMPLETO'!$A34,FALSE)/HLOOKUP('FLUJO COMPLETO'!BE$10,'FLUJO REAL'!$E$9:$XFD$10,2,FALSE),HLOOKUP(BE$10,'FLUJO PROYECTADO'!$E$11:$XFD$46,'FLUJO COMPLETO'!$A34,FALSE)),"")</f>
        <v>0</v>
      </c>
      <c r="BF34" s="2">
        <f>+IFERROR(IF(BF$10&lt;=$E$2,HLOOKUP(BF$10,'FLUJO REAL'!$E$13:$XFD$50,'FLUJO COMPLETO'!$A34,FALSE)/HLOOKUP('FLUJO COMPLETO'!BF$10,'FLUJO REAL'!$E$9:$XFD$10,2,FALSE),HLOOKUP(BF$10,'FLUJO PROYECTADO'!$E$11:$XFD$46,'FLUJO COMPLETO'!$A34,FALSE)),"")</f>
        <v>0</v>
      </c>
      <c r="BG34" s="2">
        <f>+IFERROR(IF(BG$10&lt;=$E$2,HLOOKUP(BG$10,'FLUJO REAL'!$E$13:$XFD$50,'FLUJO COMPLETO'!$A34,FALSE)/HLOOKUP('FLUJO COMPLETO'!BG$10,'FLUJO REAL'!$E$9:$XFD$10,2,FALSE),HLOOKUP(BG$10,'FLUJO PROYECTADO'!$E$11:$XFD$46,'FLUJO COMPLETO'!$A34,FALSE)),"")</f>
        <v>0</v>
      </c>
      <c r="BH34" s="2">
        <f>+IFERROR(IF(BH$10&lt;=$E$2,HLOOKUP(BH$10,'FLUJO REAL'!$E$13:$XFD$50,'FLUJO COMPLETO'!$A34,FALSE)/HLOOKUP('FLUJO COMPLETO'!BH$10,'FLUJO REAL'!$E$9:$XFD$10,2,FALSE),HLOOKUP(BH$10,'FLUJO PROYECTADO'!$E$11:$XFD$46,'FLUJO COMPLETO'!$A34,FALSE)),"")</f>
        <v>0</v>
      </c>
      <c r="BI34" s="2">
        <f>+IFERROR(IF(BI$10&lt;=$E$2,HLOOKUP(BI$10,'FLUJO REAL'!$E$13:$XFD$50,'FLUJO COMPLETO'!$A34,FALSE)/HLOOKUP('FLUJO COMPLETO'!BI$10,'FLUJO REAL'!$E$9:$XFD$10,2,FALSE),HLOOKUP(BI$10,'FLUJO PROYECTADO'!$E$11:$XFD$46,'FLUJO COMPLETO'!$A34,FALSE)),"")</f>
        <v>0</v>
      </c>
      <c r="BJ34" s="2">
        <f>+IFERROR(IF(BJ$10&lt;=$E$2,HLOOKUP(BJ$10,'FLUJO REAL'!$E$13:$XFD$50,'FLUJO COMPLETO'!$A34,FALSE)/HLOOKUP('FLUJO COMPLETO'!BJ$10,'FLUJO REAL'!$E$9:$XFD$10,2,FALSE),HLOOKUP(BJ$10,'FLUJO PROYECTADO'!$E$11:$XFD$46,'FLUJO COMPLETO'!$A34,FALSE)),"")</f>
        <v>0</v>
      </c>
      <c r="BK34" s="2">
        <f>+IFERROR(IF(BK$10&lt;=$E$2,HLOOKUP(BK$10,'FLUJO REAL'!$E$13:$XFD$50,'FLUJO COMPLETO'!$A34,FALSE)/HLOOKUP('FLUJO COMPLETO'!BK$10,'FLUJO REAL'!$E$9:$XFD$10,2,FALSE),HLOOKUP(BK$10,'FLUJO PROYECTADO'!$E$11:$XFD$46,'FLUJO COMPLETO'!$A34,FALSE)),"")</f>
        <v>0</v>
      </c>
      <c r="BL34" s="2">
        <f>+IFERROR(IF(BL$10&lt;=$E$2,HLOOKUP(BL$10,'FLUJO REAL'!$E$13:$XFD$50,'FLUJO COMPLETO'!$A34,FALSE)/HLOOKUP('FLUJO COMPLETO'!BL$10,'FLUJO REAL'!$E$9:$XFD$10,2,FALSE),HLOOKUP(BL$10,'FLUJO PROYECTADO'!$E$11:$XFD$46,'FLUJO COMPLETO'!$A34,FALSE)),"")</f>
        <v>0</v>
      </c>
      <c r="BM34" s="2">
        <f>+IFERROR(IF(BM$10&lt;=$E$2,HLOOKUP(BM$10,'FLUJO REAL'!$E$13:$XFD$50,'FLUJO COMPLETO'!$A34,FALSE)/HLOOKUP('FLUJO COMPLETO'!BM$10,'FLUJO REAL'!$E$9:$XFD$10,2,FALSE),HLOOKUP(BM$10,'FLUJO PROYECTADO'!$E$11:$XFD$46,'FLUJO COMPLETO'!$A34,FALSE)),"")</f>
        <v>0</v>
      </c>
    </row>
    <row r="35" spans="1:65" ht="15.75" x14ac:dyDescent="0.25">
      <c r="A35">
        <v>26</v>
      </c>
      <c r="B35" s="153"/>
      <c r="C35" s="2" t="s">
        <v>25</v>
      </c>
      <c r="D35" s="11"/>
      <c r="E35" s="26">
        <f t="shared" si="6"/>
        <v>0</v>
      </c>
      <c r="F35" s="2" t="str">
        <f>+IFERROR(IF(F$10&lt;=$E$2,HLOOKUP(F$10,'FLUJO REAL'!$E$13:$XFD$50,'FLUJO COMPLETO'!$A35,FALSE)/HLOOKUP('FLUJO COMPLETO'!F$10,'FLUJO REAL'!$E$9:$XFD$10,2,FALSE),HLOOKUP(F$10,'FLUJO PROYECTADO'!$E$11:$XFD$46,'FLUJO COMPLETO'!$A35,FALSE)),"")</f>
        <v/>
      </c>
      <c r="G35" s="2">
        <f>+IFERROR(IF(G$10&lt;=$E$2,HLOOKUP(G$10,'FLUJO REAL'!$E$13:$XFD$50,'FLUJO COMPLETO'!$A35,FALSE)/HLOOKUP('FLUJO COMPLETO'!G$10,'FLUJO REAL'!$E$9:$XFD$10,2,FALSE),HLOOKUP(G$10,'FLUJO PROYECTADO'!$E$11:$XFD$46,'FLUJO COMPLETO'!$A35,FALSE)),"")</f>
        <v>0</v>
      </c>
      <c r="H35" s="2">
        <f>+IFERROR(IF(H$10&lt;=$E$2,HLOOKUP(H$10,'FLUJO REAL'!$E$13:$XFD$50,'FLUJO COMPLETO'!$A35,FALSE)/HLOOKUP('FLUJO COMPLETO'!H$10,'FLUJO REAL'!$E$9:$XFD$10,2,FALSE),HLOOKUP(H$10,'FLUJO PROYECTADO'!$E$11:$XFD$46,'FLUJO COMPLETO'!$A35,FALSE)),"")</f>
        <v>0</v>
      </c>
      <c r="I35" s="2">
        <f>+IFERROR(IF(I$10&lt;=$E$2,HLOOKUP(I$10,'FLUJO REAL'!$E$13:$XFD$50,'FLUJO COMPLETO'!$A35,FALSE)/HLOOKUP('FLUJO COMPLETO'!I$10,'FLUJO REAL'!$E$9:$XFD$10,2,FALSE),HLOOKUP(I$10,'FLUJO PROYECTADO'!$E$11:$XFD$46,'FLUJO COMPLETO'!$A35,FALSE)),"")</f>
        <v>0</v>
      </c>
      <c r="J35" s="2">
        <f>+IFERROR(IF(J$10&lt;=$E$2,HLOOKUP(J$10,'FLUJO REAL'!$E$13:$XFD$50,'FLUJO COMPLETO'!$A35,FALSE)/HLOOKUP('FLUJO COMPLETO'!J$10,'FLUJO REAL'!$E$9:$XFD$10,2,FALSE),HLOOKUP(J$10,'FLUJO PROYECTADO'!$E$11:$XFD$46,'FLUJO COMPLETO'!$A35,FALSE)),"")</f>
        <v>0</v>
      </c>
      <c r="K35" s="2">
        <f>+IFERROR(IF(K$10&lt;=$E$2,HLOOKUP(K$10,'FLUJO REAL'!$E$13:$XFD$50,'FLUJO COMPLETO'!$A35,FALSE)/HLOOKUP('FLUJO COMPLETO'!K$10,'FLUJO REAL'!$E$9:$XFD$10,2,FALSE),HLOOKUP(K$10,'FLUJO PROYECTADO'!$E$11:$XFD$46,'FLUJO COMPLETO'!$A35,FALSE)),"")</f>
        <v>0</v>
      </c>
      <c r="L35" s="2">
        <f>+IFERROR(IF(L$10&lt;=$E$2,HLOOKUP(L$10,'FLUJO REAL'!$E$13:$XFD$50,'FLUJO COMPLETO'!$A35,FALSE)/HLOOKUP('FLUJO COMPLETO'!L$10,'FLUJO REAL'!$E$9:$XFD$10,2,FALSE),HLOOKUP(L$10,'FLUJO PROYECTADO'!$E$11:$XFD$46,'FLUJO COMPLETO'!$A35,FALSE)),"")</f>
        <v>0</v>
      </c>
      <c r="M35" s="2">
        <f>+IFERROR(IF(M$10&lt;=$E$2,HLOOKUP(M$10,'FLUJO REAL'!$E$13:$XFD$50,'FLUJO COMPLETO'!$A35,FALSE)/HLOOKUP('FLUJO COMPLETO'!M$10,'FLUJO REAL'!$E$9:$XFD$10,2,FALSE),HLOOKUP(M$10,'FLUJO PROYECTADO'!$E$11:$XFD$46,'FLUJO COMPLETO'!$A35,FALSE)),"")</f>
        <v>0</v>
      </c>
      <c r="N35" s="2">
        <f>+IFERROR(IF(N$10&lt;=$E$2,HLOOKUP(N$10,'FLUJO REAL'!$E$13:$XFD$50,'FLUJO COMPLETO'!$A35,FALSE)/HLOOKUP('FLUJO COMPLETO'!N$10,'FLUJO REAL'!$E$9:$XFD$10,2,FALSE),HLOOKUP(N$10,'FLUJO PROYECTADO'!$E$11:$XFD$46,'FLUJO COMPLETO'!$A35,FALSE)),"")</f>
        <v>0</v>
      </c>
      <c r="O35" s="2">
        <f>+IFERROR(IF(O$10&lt;=$E$2,HLOOKUP(O$10,'FLUJO REAL'!$E$13:$XFD$50,'FLUJO COMPLETO'!$A35,FALSE)/HLOOKUP('FLUJO COMPLETO'!O$10,'FLUJO REAL'!$E$9:$XFD$10,2,FALSE),HLOOKUP(O$10,'FLUJO PROYECTADO'!$E$11:$XFD$46,'FLUJO COMPLETO'!$A35,FALSE)),"")</f>
        <v>0</v>
      </c>
      <c r="P35" s="2">
        <f>+IFERROR(IF(P$10&lt;=$E$2,HLOOKUP(P$10,'FLUJO REAL'!$E$13:$XFD$50,'FLUJO COMPLETO'!$A35,FALSE)/HLOOKUP('FLUJO COMPLETO'!P$10,'FLUJO REAL'!$E$9:$XFD$10,2,FALSE),HLOOKUP(P$10,'FLUJO PROYECTADO'!$E$11:$XFD$46,'FLUJO COMPLETO'!$A35,FALSE)),"")</f>
        <v>0</v>
      </c>
      <c r="Q35" s="2">
        <f>+IFERROR(IF(Q$10&lt;=$E$2,HLOOKUP(Q$10,'FLUJO REAL'!$E$13:$XFD$50,'FLUJO COMPLETO'!$A35,FALSE)/HLOOKUP('FLUJO COMPLETO'!Q$10,'FLUJO REAL'!$E$9:$XFD$10,2,FALSE),HLOOKUP(Q$10,'FLUJO PROYECTADO'!$E$11:$XFD$46,'FLUJO COMPLETO'!$A35,FALSE)),"")</f>
        <v>0</v>
      </c>
      <c r="R35" s="2">
        <f>+IFERROR(IF(R$10&lt;=$E$2,HLOOKUP(R$10,'FLUJO REAL'!$E$13:$XFD$50,'FLUJO COMPLETO'!$A35,FALSE)/HLOOKUP('FLUJO COMPLETO'!R$10,'FLUJO REAL'!$E$9:$XFD$10,2,FALSE),HLOOKUP(R$10,'FLUJO PROYECTADO'!$E$11:$XFD$46,'FLUJO COMPLETO'!$A35,FALSE)),"")</f>
        <v>0</v>
      </c>
      <c r="S35" s="2">
        <f>+IFERROR(IF(S$10&lt;=$E$2,HLOOKUP(S$10,'FLUJO REAL'!$E$13:$XFD$50,'FLUJO COMPLETO'!$A35,FALSE)/HLOOKUP('FLUJO COMPLETO'!S$10,'FLUJO REAL'!$E$9:$XFD$10,2,FALSE),HLOOKUP(S$10,'FLUJO PROYECTADO'!$E$11:$XFD$46,'FLUJO COMPLETO'!$A35,FALSE)),"")</f>
        <v>0</v>
      </c>
      <c r="T35" s="2">
        <f>+IFERROR(IF(T$10&lt;=$E$2,HLOOKUP(T$10,'FLUJO REAL'!$E$13:$XFD$50,'FLUJO COMPLETO'!$A35,FALSE)/HLOOKUP('FLUJO COMPLETO'!T$10,'FLUJO REAL'!$E$9:$XFD$10,2,FALSE),HLOOKUP(T$10,'FLUJO PROYECTADO'!$E$11:$XFD$46,'FLUJO COMPLETO'!$A35,FALSE)),"")</f>
        <v>0</v>
      </c>
      <c r="U35" s="2">
        <f>+IFERROR(IF(U$10&lt;=$E$2,HLOOKUP(U$10,'FLUJO REAL'!$E$13:$XFD$50,'FLUJO COMPLETO'!$A35,FALSE)/HLOOKUP('FLUJO COMPLETO'!U$10,'FLUJO REAL'!$E$9:$XFD$10,2,FALSE),HLOOKUP(U$10,'FLUJO PROYECTADO'!$E$11:$XFD$46,'FLUJO COMPLETO'!$A35,FALSE)),"")</f>
        <v>0</v>
      </c>
      <c r="V35" s="2">
        <f>+IFERROR(IF(V$10&lt;=$E$2,HLOOKUP(V$10,'FLUJO REAL'!$E$13:$XFD$50,'FLUJO COMPLETO'!$A35,FALSE)/HLOOKUP('FLUJO COMPLETO'!V$10,'FLUJO REAL'!$E$9:$XFD$10,2,FALSE),HLOOKUP(V$10,'FLUJO PROYECTADO'!$E$11:$XFD$46,'FLUJO COMPLETO'!$A35,FALSE)),"")</f>
        <v>0</v>
      </c>
      <c r="W35" s="2">
        <f>+IFERROR(IF(W$10&lt;=$E$2,HLOOKUP(W$10,'FLUJO REAL'!$E$13:$XFD$50,'FLUJO COMPLETO'!$A35,FALSE)/HLOOKUP('FLUJO COMPLETO'!W$10,'FLUJO REAL'!$E$9:$XFD$10,2,FALSE),HLOOKUP(W$10,'FLUJO PROYECTADO'!$E$11:$XFD$46,'FLUJO COMPLETO'!$A35,FALSE)),"")</f>
        <v>0</v>
      </c>
      <c r="X35" s="2">
        <f>+IFERROR(IF(X$10&lt;=$E$2,HLOOKUP(X$10,'FLUJO REAL'!$E$13:$XFD$50,'FLUJO COMPLETO'!$A35,FALSE)/HLOOKUP('FLUJO COMPLETO'!X$10,'FLUJO REAL'!$E$9:$XFD$10,2,FALSE),HLOOKUP(X$10,'FLUJO PROYECTADO'!$E$11:$XFD$46,'FLUJO COMPLETO'!$A35,FALSE)),"")</f>
        <v>0</v>
      </c>
      <c r="Y35" s="2">
        <f>+IFERROR(IF(Y$10&lt;=$E$2,HLOOKUP(Y$10,'FLUJO REAL'!$E$13:$XFD$50,'FLUJO COMPLETO'!$A35,FALSE)/HLOOKUP('FLUJO COMPLETO'!Y$10,'FLUJO REAL'!$E$9:$XFD$10,2,FALSE),HLOOKUP(Y$10,'FLUJO PROYECTADO'!$E$11:$XFD$46,'FLUJO COMPLETO'!$A35,FALSE)),"")</f>
        <v>0</v>
      </c>
      <c r="Z35" s="2">
        <f>+IFERROR(IF(Z$10&lt;=$E$2,HLOOKUP(Z$10,'FLUJO REAL'!$E$13:$XFD$50,'FLUJO COMPLETO'!$A35,FALSE)/HLOOKUP('FLUJO COMPLETO'!Z$10,'FLUJO REAL'!$E$9:$XFD$10,2,FALSE),HLOOKUP(Z$10,'FLUJO PROYECTADO'!$E$11:$XFD$46,'FLUJO COMPLETO'!$A35,FALSE)),"")</f>
        <v>0</v>
      </c>
      <c r="AA35" s="2">
        <f>+IFERROR(IF(AA$10&lt;=$E$2,HLOOKUP(AA$10,'FLUJO REAL'!$E$13:$XFD$50,'FLUJO COMPLETO'!$A35,FALSE)/HLOOKUP('FLUJO COMPLETO'!AA$10,'FLUJO REAL'!$E$9:$XFD$10,2,FALSE),HLOOKUP(AA$10,'FLUJO PROYECTADO'!$E$11:$XFD$46,'FLUJO COMPLETO'!$A35,FALSE)),"")</f>
        <v>0</v>
      </c>
      <c r="AB35" s="2">
        <f>+IFERROR(IF(AB$10&lt;=$E$2,HLOOKUP(AB$10,'FLUJO REAL'!$E$13:$XFD$50,'FLUJO COMPLETO'!$A35,FALSE)/HLOOKUP('FLUJO COMPLETO'!AB$10,'FLUJO REAL'!$E$9:$XFD$10,2,FALSE),HLOOKUP(AB$10,'FLUJO PROYECTADO'!$E$11:$XFD$46,'FLUJO COMPLETO'!$A35,FALSE)),"")</f>
        <v>0</v>
      </c>
      <c r="AC35" s="2">
        <f>+IFERROR(IF(AC$10&lt;=$E$2,HLOOKUP(AC$10,'FLUJO REAL'!$E$13:$XFD$50,'FLUJO COMPLETO'!$A35,FALSE)/HLOOKUP('FLUJO COMPLETO'!AC$10,'FLUJO REAL'!$E$9:$XFD$10,2,FALSE),HLOOKUP(AC$10,'FLUJO PROYECTADO'!$E$11:$XFD$46,'FLUJO COMPLETO'!$A35,FALSE)),"")</f>
        <v>0</v>
      </c>
      <c r="AD35" s="2">
        <f>+IFERROR(IF(AD$10&lt;=$E$2,HLOOKUP(AD$10,'FLUJO REAL'!$E$13:$XFD$50,'FLUJO COMPLETO'!$A35,FALSE)/HLOOKUP('FLUJO COMPLETO'!AD$10,'FLUJO REAL'!$E$9:$XFD$10,2,FALSE),HLOOKUP(AD$10,'FLUJO PROYECTADO'!$E$11:$XFD$46,'FLUJO COMPLETO'!$A35,FALSE)),"")</f>
        <v>0</v>
      </c>
      <c r="AE35" s="2">
        <f>+IFERROR(IF(AE$10&lt;=$E$2,HLOOKUP(AE$10,'FLUJO REAL'!$E$13:$XFD$50,'FLUJO COMPLETO'!$A35,FALSE)/HLOOKUP('FLUJO COMPLETO'!AE$10,'FLUJO REAL'!$E$9:$XFD$10,2,FALSE),HLOOKUP(AE$10,'FLUJO PROYECTADO'!$E$11:$XFD$46,'FLUJO COMPLETO'!$A35,FALSE)),"")</f>
        <v>0</v>
      </c>
      <c r="AF35" s="2">
        <f>+IFERROR(IF(AF$10&lt;=$E$2,HLOOKUP(AF$10,'FLUJO REAL'!$E$13:$XFD$50,'FLUJO COMPLETO'!$A35,FALSE)/HLOOKUP('FLUJO COMPLETO'!AF$10,'FLUJO REAL'!$E$9:$XFD$10,2,FALSE),HLOOKUP(AF$10,'FLUJO PROYECTADO'!$E$11:$XFD$46,'FLUJO COMPLETO'!$A35,FALSE)),"")</f>
        <v>0</v>
      </c>
      <c r="AG35" s="2">
        <f>+IFERROR(IF(AG$10&lt;=$E$2,HLOOKUP(AG$10,'FLUJO REAL'!$E$13:$XFD$50,'FLUJO COMPLETO'!$A35,FALSE)/HLOOKUP('FLUJO COMPLETO'!AG$10,'FLUJO REAL'!$E$9:$XFD$10,2,FALSE),HLOOKUP(AG$10,'FLUJO PROYECTADO'!$E$11:$XFD$46,'FLUJO COMPLETO'!$A35,FALSE)),"")</f>
        <v>0</v>
      </c>
      <c r="AH35" s="2">
        <f>+IFERROR(IF(AH$10&lt;=$E$2,HLOOKUP(AH$10,'FLUJO REAL'!$E$13:$XFD$50,'FLUJO COMPLETO'!$A35,FALSE)/HLOOKUP('FLUJO COMPLETO'!AH$10,'FLUJO REAL'!$E$9:$XFD$10,2,FALSE),HLOOKUP(AH$10,'FLUJO PROYECTADO'!$E$11:$XFD$46,'FLUJO COMPLETO'!$A35,FALSE)),"")</f>
        <v>0</v>
      </c>
      <c r="AI35" s="2">
        <f>+IFERROR(IF(AI$10&lt;=$E$2,HLOOKUP(AI$10,'FLUJO REAL'!$E$13:$XFD$50,'FLUJO COMPLETO'!$A35,FALSE)/HLOOKUP('FLUJO COMPLETO'!AI$10,'FLUJO REAL'!$E$9:$XFD$10,2,FALSE),HLOOKUP(AI$10,'FLUJO PROYECTADO'!$E$11:$XFD$46,'FLUJO COMPLETO'!$A35,FALSE)),"")</f>
        <v>0</v>
      </c>
      <c r="AJ35" s="2">
        <f>+IFERROR(IF(AJ$10&lt;=$E$2,HLOOKUP(AJ$10,'FLUJO REAL'!$E$13:$XFD$50,'FLUJO COMPLETO'!$A35,FALSE)/HLOOKUP('FLUJO COMPLETO'!AJ$10,'FLUJO REAL'!$E$9:$XFD$10,2,FALSE),HLOOKUP(AJ$10,'FLUJO PROYECTADO'!$E$11:$XFD$46,'FLUJO COMPLETO'!$A35,FALSE)),"")</f>
        <v>0</v>
      </c>
      <c r="AK35" s="2">
        <f>+IFERROR(IF(AK$10&lt;=$E$2,HLOOKUP(AK$10,'FLUJO REAL'!$E$13:$XFD$50,'FLUJO COMPLETO'!$A35,FALSE)/HLOOKUP('FLUJO COMPLETO'!AK$10,'FLUJO REAL'!$E$9:$XFD$10,2,FALSE),HLOOKUP(AK$10,'FLUJO PROYECTADO'!$E$11:$XFD$46,'FLUJO COMPLETO'!$A35,FALSE)),"")</f>
        <v>0</v>
      </c>
      <c r="AL35" s="2">
        <f>+IFERROR(IF(AL$10&lt;=$E$2,HLOOKUP(AL$10,'FLUJO REAL'!$E$13:$XFD$50,'FLUJO COMPLETO'!$A35,FALSE)/HLOOKUP('FLUJO COMPLETO'!AL$10,'FLUJO REAL'!$E$9:$XFD$10,2,FALSE),HLOOKUP(AL$10,'FLUJO PROYECTADO'!$E$11:$XFD$46,'FLUJO COMPLETO'!$A35,FALSE)),"")</f>
        <v>0</v>
      </c>
      <c r="AM35" s="2">
        <f>+IFERROR(IF(AM$10&lt;=$E$2,HLOOKUP(AM$10,'FLUJO REAL'!$E$13:$XFD$50,'FLUJO COMPLETO'!$A35,FALSE)/HLOOKUP('FLUJO COMPLETO'!AM$10,'FLUJO REAL'!$E$9:$XFD$10,2,FALSE),HLOOKUP(AM$10,'FLUJO PROYECTADO'!$E$11:$XFD$46,'FLUJO COMPLETO'!$A35,FALSE)),"")</f>
        <v>0</v>
      </c>
      <c r="AN35" s="2">
        <f>+IFERROR(IF(AN$10&lt;=$E$2,HLOOKUP(AN$10,'FLUJO REAL'!$E$13:$XFD$50,'FLUJO COMPLETO'!$A35,FALSE)/HLOOKUP('FLUJO COMPLETO'!AN$10,'FLUJO REAL'!$E$9:$XFD$10,2,FALSE),HLOOKUP(AN$10,'FLUJO PROYECTADO'!$E$11:$XFD$46,'FLUJO COMPLETO'!$A35,FALSE)),"")</f>
        <v>0</v>
      </c>
      <c r="AO35" s="2">
        <f>+IFERROR(IF(AO$10&lt;=$E$2,HLOOKUP(AO$10,'FLUJO REAL'!$E$13:$XFD$50,'FLUJO COMPLETO'!$A35,FALSE)/HLOOKUP('FLUJO COMPLETO'!AO$10,'FLUJO REAL'!$E$9:$XFD$10,2,FALSE),HLOOKUP(AO$10,'FLUJO PROYECTADO'!$E$11:$XFD$46,'FLUJO COMPLETO'!$A35,FALSE)),"")</f>
        <v>0</v>
      </c>
      <c r="AP35" s="2">
        <f>+IFERROR(IF(AP$10&lt;=$E$2,HLOOKUP(AP$10,'FLUJO REAL'!$E$13:$XFD$50,'FLUJO COMPLETO'!$A35,FALSE)/HLOOKUP('FLUJO COMPLETO'!AP$10,'FLUJO REAL'!$E$9:$XFD$10,2,FALSE),HLOOKUP(AP$10,'FLUJO PROYECTADO'!$E$11:$XFD$46,'FLUJO COMPLETO'!$A35,FALSE)),"")</f>
        <v>0</v>
      </c>
      <c r="AQ35" s="2">
        <f>+IFERROR(IF(AQ$10&lt;=$E$2,HLOOKUP(AQ$10,'FLUJO REAL'!$E$13:$XFD$50,'FLUJO COMPLETO'!$A35,FALSE)/HLOOKUP('FLUJO COMPLETO'!AQ$10,'FLUJO REAL'!$E$9:$XFD$10,2,FALSE),HLOOKUP(AQ$10,'FLUJO PROYECTADO'!$E$11:$XFD$46,'FLUJO COMPLETO'!$A35,FALSE)),"")</f>
        <v>0</v>
      </c>
      <c r="AR35" s="2">
        <f>+IFERROR(IF(AR$10&lt;=$E$2,HLOOKUP(AR$10,'FLUJO REAL'!$E$13:$XFD$50,'FLUJO COMPLETO'!$A35,FALSE)/HLOOKUP('FLUJO COMPLETO'!AR$10,'FLUJO REAL'!$E$9:$XFD$10,2,FALSE),HLOOKUP(AR$10,'FLUJO PROYECTADO'!$E$11:$XFD$46,'FLUJO COMPLETO'!$A35,FALSE)),"")</f>
        <v>0</v>
      </c>
      <c r="AS35" s="2">
        <f>+IFERROR(IF(AS$10&lt;=$E$2,HLOOKUP(AS$10,'FLUJO REAL'!$E$13:$XFD$50,'FLUJO COMPLETO'!$A35,FALSE)/HLOOKUP('FLUJO COMPLETO'!AS$10,'FLUJO REAL'!$E$9:$XFD$10,2,FALSE),HLOOKUP(AS$10,'FLUJO PROYECTADO'!$E$11:$XFD$46,'FLUJO COMPLETO'!$A35,FALSE)),"")</f>
        <v>0</v>
      </c>
      <c r="AT35" s="2">
        <f>+IFERROR(IF(AT$10&lt;=$E$2,HLOOKUP(AT$10,'FLUJO REAL'!$E$13:$XFD$50,'FLUJO COMPLETO'!$A35,FALSE)/HLOOKUP('FLUJO COMPLETO'!AT$10,'FLUJO REAL'!$E$9:$XFD$10,2,FALSE),HLOOKUP(AT$10,'FLUJO PROYECTADO'!$E$11:$XFD$46,'FLUJO COMPLETO'!$A35,FALSE)),"")</f>
        <v>0</v>
      </c>
      <c r="AU35" s="2">
        <f>+IFERROR(IF(AU$10&lt;=$E$2,HLOOKUP(AU$10,'FLUJO REAL'!$E$13:$XFD$50,'FLUJO COMPLETO'!$A35,FALSE)/HLOOKUP('FLUJO COMPLETO'!AU$10,'FLUJO REAL'!$E$9:$XFD$10,2,FALSE),HLOOKUP(AU$10,'FLUJO PROYECTADO'!$E$11:$XFD$46,'FLUJO COMPLETO'!$A35,FALSE)),"")</f>
        <v>0</v>
      </c>
      <c r="AV35" s="2">
        <f>+IFERROR(IF(AV$10&lt;=$E$2,HLOOKUP(AV$10,'FLUJO REAL'!$E$13:$XFD$50,'FLUJO COMPLETO'!$A35,FALSE)/HLOOKUP('FLUJO COMPLETO'!AV$10,'FLUJO REAL'!$E$9:$XFD$10,2,FALSE),HLOOKUP(AV$10,'FLUJO PROYECTADO'!$E$11:$XFD$46,'FLUJO COMPLETO'!$A35,FALSE)),"")</f>
        <v>0</v>
      </c>
      <c r="AW35" s="2">
        <f>+IFERROR(IF(AW$10&lt;=$E$2,HLOOKUP(AW$10,'FLUJO REAL'!$E$13:$XFD$50,'FLUJO COMPLETO'!$A35,FALSE)/HLOOKUP('FLUJO COMPLETO'!AW$10,'FLUJO REAL'!$E$9:$XFD$10,2,FALSE),HLOOKUP(AW$10,'FLUJO PROYECTADO'!$E$11:$XFD$46,'FLUJO COMPLETO'!$A35,FALSE)),"")</f>
        <v>0</v>
      </c>
      <c r="AX35" s="2">
        <f>+IFERROR(IF(AX$10&lt;=$E$2,HLOOKUP(AX$10,'FLUJO REAL'!$E$13:$XFD$50,'FLUJO COMPLETO'!$A35,FALSE)/HLOOKUP('FLUJO COMPLETO'!AX$10,'FLUJO REAL'!$E$9:$XFD$10,2,FALSE),HLOOKUP(AX$10,'FLUJO PROYECTADO'!$E$11:$XFD$46,'FLUJO COMPLETO'!$A35,FALSE)),"")</f>
        <v>0</v>
      </c>
      <c r="AY35" s="2">
        <f>+IFERROR(IF(AY$10&lt;=$E$2,HLOOKUP(AY$10,'FLUJO REAL'!$E$13:$XFD$50,'FLUJO COMPLETO'!$A35,FALSE)/HLOOKUP('FLUJO COMPLETO'!AY$10,'FLUJO REAL'!$E$9:$XFD$10,2,FALSE),HLOOKUP(AY$10,'FLUJO PROYECTADO'!$E$11:$XFD$46,'FLUJO COMPLETO'!$A35,FALSE)),"")</f>
        <v>0</v>
      </c>
      <c r="AZ35" s="2">
        <f>+IFERROR(IF(AZ$10&lt;=$E$2,HLOOKUP(AZ$10,'FLUJO REAL'!$E$13:$XFD$50,'FLUJO COMPLETO'!$A35,FALSE)/HLOOKUP('FLUJO COMPLETO'!AZ$10,'FLUJO REAL'!$E$9:$XFD$10,2,FALSE),HLOOKUP(AZ$10,'FLUJO PROYECTADO'!$E$11:$XFD$46,'FLUJO COMPLETO'!$A35,FALSE)),"")</f>
        <v>0</v>
      </c>
      <c r="BA35" s="2">
        <f>+IFERROR(IF(BA$10&lt;=$E$2,HLOOKUP(BA$10,'FLUJO REAL'!$E$13:$XFD$50,'FLUJO COMPLETO'!$A35,FALSE)/HLOOKUP('FLUJO COMPLETO'!BA$10,'FLUJO REAL'!$E$9:$XFD$10,2,FALSE),HLOOKUP(BA$10,'FLUJO PROYECTADO'!$E$11:$XFD$46,'FLUJO COMPLETO'!$A35,FALSE)),"")</f>
        <v>0</v>
      </c>
      <c r="BB35" s="2">
        <f>+IFERROR(IF(BB$10&lt;=$E$2,HLOOKUP(BB$10,'FLUJO REAL'!$E$13:$XFD$50,'FLUJO COMPLETO'!$A35,FALSE)/HLOOKUP('FLUJO COMPLETO'!BB$10,'FLUJO REAL'!$E$9:$XFD$10,2,FALSE),HLOOKUP(BB$10,'FLUJO PROYECTADO'!$E$11:$XFD$46,'FLUJO COMPLETO'!$A35,FALSE)),"")</f>
        <v>0</v>
      </c>
      <c r="BC35" s="2">
        <f>+IFERROR(IF(BC$10&lt;=$E$2,HLOOKUP(BC$10,'FLUJO REAL'!$E$13:$XFD$50,'FLUJO COMPLETO'!$A35,FALSE)/HLOOKUP('FLUJO COMPLETO'!BC$10,'FLUJO REAL'!$E$9:$XFD$10,2,FALSE),HLOOKUP(BC$10,'FLUJO PROYECTADO'!$E$11:$XFD$46,'FLUJO COMPLETO'!$A35,FALSE)),"")</f>
        <v>0</v>
      </c>
      <c r="BD35" s="2">
        <f>+IFERROR(IF(BD$10&lt;=$E$2,HLOOKUP(BD$10,'FLUJO REAL'!$E$13:$XFD$50,'FLUJO COMPLETO'!$A35,FALSE)/HLOOKUP('FLUJO COMPLETO'!BD$10,'FLUJO REAL'!$E$9:$XFD$10,2,FALSE),HLOOKUP(BD$10,'FLUJO PROYECTADO'!$E$11:$XFD$46,'FLUJO COMPLETO'!$A35,FALSE)),"")</f>
        <v>0</v>
      </c>
      <c r="BE35" s="2">
        <f>+IFERROR(IF(BE$10&lt;=$E$2,HLOOKUP(BE$10,'FLUJO REAL'!$E$13:$XFD$50,'FLUJO COMPLETO'!$A35,FALSE)/HLOOKUP('FLUJO COMPLETO'!BE$10,'FLUJO REAL'!$E$9:$XFD$10,2,FALSE),HLOOKUP(BE$10,'FLUJO PROYECTADO'!$E$11:$XFD$46,'FLUJO COMPLETO'!$A35,FALSE)),"")</f>
        <v>0</v>
      </c>
      <c r="BF35" s="2">
        <f>+IFERROR(IF(BF$10&lt;=$E$2,HLOOKUP(BF$10,'FLUJO REAL'!$E$13:$XFD$50,'FLUJO COMPLETO'!$A35,FALSE)/HLOOKUP('FLUJO COMPLETO'!BF$10,'FLUJO REAL'!$E$9:$XFD$10,2,FALSE),HLOOKUP(BF$10,'FLUJO PROYECTADO'!$E$11:$XFD$46,'FLUJO COMPLETO'!$A35,FALSE)),"")</f>
        <v>0</v>
      </c>
      <c r="BG35" s="2">
        <f>+IFERROR(IF(BG$10&lt;=$E$2,HLOOKUP(BG$10,'FLUJO REAL'!$E$13:$XFD$50,'FLUJO COMPLETO'!$A35,FALSE)/HLOOKUP('FLUJO COMPLETO'!BG$10,'FLUJO REAL'!$E$9:$XFD$10,2,FALSE),HLOOKUP(BG$10,'FLUJO PROYECTADO'!$E$11:$XFD$46,'FLUJO COMPLETO'!$A35,FALSE)),"")</f>
        <v>0</v>
      </c>
      <c r="BH35" s="2">
        <f>+IFERROR(IF(BH$10&lt;=$E$2,HLOOKUP(BH$10,'FLUJO REAL'!$E$13:$XFD$50,'FLUJO COMPLETO'!$A35,FALSE)/HLOOKUP('FLUJO COMPLETO'!BH$10,'FLUJO REAL'!$E$9:$XFD$10,2,FALSE),HLOOKUP(BH$10,'FLUJO PROYECTADO'!$E$11:$XFD$46,'FLUJO COMPLETO'!$A35,FALSE)),"")</f>
        <v>0</v>
      </c>
      <c r="BI35" s="2">
        <f>+IFERROR(IF(BI$10&lt;=$E$2,HLOOKUP(BI$10,'FLUJO REAL'!$E$13:$XFD$50,'FLUJO COMPLETO'!$A35,FALSE)/HLOOKUP('FLUJO COMPLETO'!BI$10,'FLUJO REAL'!$E$9:$XFD$10,2,FALSE),HLOOKUP(BI$10,'FLUJO PROYECTADO'!$E$11:$XFD$46,'FLUJO COMPLETO'!$A35,FALSE)),"")</f>
        <v>0</v>
      </c>
      <c r="BJ35" s="2">
        <f>+IFERROR(IF(BJ$10&lt;=$E$2,HLOOKUP(BJ$10,'FLUJO REAL'!$E$13:$XFD$50,'FLUJO COMPLETO'!$A35,FALSE)/HLOOKUP('FLUJO COMPLETO'!BJ$10,'FLUJO REAL'!$E$9:$XFD$10,2,FALSE),HLOOKUP(BJ$10,'FLUJO PROYECTADO'!$E$11:$XFD$46,'FLUJO COMPLETO'!$A35,FALSE)),"")</f>
        <v>0</v>
      </c>
      <c r="BK35" s="2">
        <f>+IFERROR(IF(BK$10&lt;=$E$2,HLOOKUP(BK$10,'FLUJO REAL'!$E$13:$XFD$50,'FLUJO COMPLETO'!$A35,FALSE)/HLOOKUP('FLUJO COMPLETO'!BK$10,'FLUJO REAL'!$E$9:$XFD$10,2,FALSE),HLOOKUP(BK$10,'FLUJO PROYECTADO'!$E$11:$XFD$46,'FLUJO COMPLETO'!$A35,FALSE)),"")</f>
        <v>0</v>
      </c>
      <c r="BL35" s="2">
        <f>+IFERROR(IF(BL$10&lt;=$E$2,HLOOKUP(BL$10,'FLUJO REAL'!$E$13:$XFD$50,'FLUJO COMPLETO'!$A35,FALSE)/HLOOKUP('FLUJO COMPLETO'!BL$10,'FLUJO REAL'!$E$9:$XFD$10,2,FALSE),HLOOKUP(BL$10,'FLUJO PROYECTADO'!$E$11:$XFD$46,'FLUJO COMPLETO'!$A35,FALSE)),"")</f>
        <v>0</v>
      </c>
      <c r="BM35" s="2">
        <f>+IFERROR(IF(BM$10&lt;=$E$2,HLOOKUP(BM$10,'FLUJO REAL'!$E$13:$XFD$50,'FLUJO COMPLETO'!$A35,FALSE)/HLOOKUP('FLUJO COMPLETO'!BM$10,'FLUJO REAL'!$E$9:$XFD$10,2,FALSE),HLOOKUP(BM$10,'FLUJO PROYECTADO'!$E$11:$XFD$46,'FLUJO COMPLETO'!$A35,FALSE)),"")</f>
        <v>0</v>
      </c>
    </row>
    <row r="36" spans="1:65" ht="15.75" x14ac:dyDescent="0.25">
      <c r="A36">
        <v>27</v>
      </c>
      <c r="B36" s="153"/>
      <c r="C36" s="155" t="s">
        <v>26</v>
      </c>
      <c r="D36" s="11" t="s">
        <v>27</v>
      </c>
      <c r="E36" s="26">
        <f t="shared" si="6"/>
        <v>0</v>
      </c>
      <c r="F36" s="2" t="str">
        <f>+IFERROR(IF(F$10&lt;=$E$2,HLOOKUP(F$10,'FLUJO REAL'!$E$13:$XFD$50,'FLUJO COMPLETO'!$A36,FALSE)/HLOOKUP('FLUJO COMPLETO'!F$10,'FLUJO REAL'!$E$9:$XFD$10,2,FALSE),HLOOKUP(F$10,'FLUJO PROYECTADO'!$E$11:$XFD$46,'FLUJO COMPLETO'!$A36,FALSE)),"")</f>
        <v/>
      </c>
      <c r="G36" s="2">
        <f>+IFERROR(IF(G$10&lt;=$E$2,HLOOKUP(G$10,'FLUJO REAL'!$E$13:$XFD$50,'FLUJO COMPLETO'!$A36,FALSE)/HLOOKUP('FLUJO COMPLETO'!G$10,'FLUJO REAL'!$E$9:$XFD$10,2,FALSE),HLOOKUP(G$10,'FLUJO PROYECTADO'!$E$11:$XFD$46,'FLUJO COMPLETO'!$A36,FALSE)),"")</f>
        <v>0</v>
      </c>
      <c r="H36" s="2">
        <f>+IFERROR(IF(H$10&lt;=$E$2,HLOOKUP(H$10,'FLUJO REAL'!$E$13:$XFD$50,'FLUJO COMPLETO'!$A36,FALSE)/HLOOKUP('FLUJO COMPLETO'!H$10,'FLUJO REAL'!$E$9:$XFD$10,2,FALSE),HLOOKUP(H$10,'FLUJO PROYECTADO'!$E$11:$XFD$46,'FLUJO COMPLETO'!$A36,FALSE)),"")</f>
        <v>0</v>
      </c>
      <c r="I36" s="2">
        <f>+IFERROR(IF(I$10&lt;=$E$2,HLOOKUP(I$10,'FLUJO REAL'!$E$13:$XFD$50,'FLUJO COMPLETO'!$A36,FALSE)/HLOOKUP('FLUJO COMPLETO'!I$10,'FLUJO REAL'!$E$9:$XFD$10,2,FALSE),HLOOKUP(I$10,'FLUJO PROYECTADO'!$E$11:$XFD$46,'FLUJO COMPLETO'!$A36,FALSE)),"")</f>
        <v>0</v>
      </c>
      <c r="J36" s="2">
        <f>+IFERROR(IF(J$10&lt;=$E$2,HLOOKUP(J$10,'FLUJO REAL'!$E$13:$XFD$50,'FLUJO COMPLETO'!$A36,FALSE)/HLOOKUP('FLUJO COMPLETO'!J$10,'FLUJO REAL'!$E$9:$XFD$10,2,FALSE),HLOOKUP(J$10,'FLUJO PROYECTADO'!$E$11:$XFD$46,'FLUJO COMPLETO'!$A36,FALSE)),"")</f>
        <v>0</v>
      </c>
      <c r="K36" s="2">
        <f>+IFERROR(IF(K$10&lt;=$E$2,HLOOKUP(K$10,'FLUJO REAL'!$E$13:$XFD$50,'FLUJO COMPLETO'!$A36,FALSE)/HLOOKUP('FLUJO COMPLETO'!K$10,'FLUJO REAL'!$E$9:$XFD$10,2,FALSE),HLOOKUP(K$10,'FLUJO PROYECTADO'!$E$11:$XFD$46,'FLUJO COMPLETO'!$A36,FALSE)),"")</f>
        <v>0</v>
      </c>
      <c r="L36" s="2">
        <f>+IFERROR(IF(L$10&lt;=$E$2,HLOOKUP(L$10,'FLUJO REAL'!$E$13:$XFD$50,'FLUJO COMPLETO'!$A36,FALSE)/HLOOKUP('FLUJO COMPLETO'!L$10,'FLUJO REAL'!$E$9:$XFD$10,2,FALSE),HLOOKUP(L$10,'FLUJO PROYECTADO'!$E$11:$XFD$46,'FLUJO COMPLETO'!$A36,FALSE)),"")</f>
        <v>0</v>
      </c>
      <c r="M36" s="2">
        <f>+IFERROR(IF(M$10&lt;=$E$2,HLOOKUP(M$10,'FLUJO REAL'!$E$13:$XFD$50,'FLUJO COMPLETO'!$A36,FALSE)/HLOOKUP('FLUJO COMPLETO'!M$10,'FLUJO REAL'!$E$9:$XFD$10,2,FALSE),HLOOKUP(M$10,'FLUJO PROYECTADO'!$E$11:$XFD$46,'FLUJO COMPLETO'!$A36,FALSE)),"")</f>
        <v>0</v>
      </c>
      <c r="N36" s="2">
        <f>+IFERROR(IF(N$10&lt;=$E$2,HLOOKUP(N$10,'FLUJO REAL'!$E$13:$XFD$50,'FLUJO COMPLETO'!$A36,FALSE)/HLOOKUP('FLUJO COMPLETO'!N$10,'FLUJO REAL'!$E$9:$XFD$10,2,FALSE),HLOOKUP(N$10,'FLUJO PROYECTADO'!$E$11:$XFD$46,'FLUJO COMPLETO'!$A36,FALSE)),"")</f>
        <v>0</v>
      </c>
      <c r="O36" s="2">
        <f>+IFERROR(IF(O$10&lt;=$E$2,HLOOKUP(O$10,'FLUJO REAL'!$E$13:$XFD$50,'FLUJO COMPLETO'!$A36,FALSE)/HLOOKUP('FLUJO COMPLETO'!O$10,'FLUJO REAL'!$E$9:$XFD$10,2,FALSE),HLOOKUP(O$10,'FLUJO PROYECTADO'!$E$11:$XFD$46,'FLUJO COMPLETO'!$A36,FALSE)),"")</f>
        <v>0</v>
      </c>
      <c r="P36" s="2">
        <f>+IFERROR(IF(P$10&lt;=$E$2,HLOOKUP(P$10,'FLUJO REAL'!$E$13:$XFD$50,'FLUJO COMPLETO'!$A36,FALSE)/HLOOKUP('FLUJO COMPLETO'!P$10,'FLUJO REAL'!$E$9:$XFD$10,2,FALSE),HLOOKUP(P$10,'FLUJO PROYECTADO'!$E$11:$XFD$46,'FLUJO COMPLETO'!$A36,FALSE)),"")</f>
        <v>0</v>
      </c>
      <c r="Q36" s="2">
        <f>+IFERROR(IF(Q$10&lt;=$E$2,HLOOKUP(Q$10,'FLUJO REAL'!$E$13:$XFD$50,'FLUJO COMPLETO'!$A36,FALSE)/HLOOKUP('FLUJO COMPLETO'!Q$10,'FLUJO REAL'!$E$9:$XFD$10,2,FALSE),HLOOKUP(Q$10,'FLUJO PROYECTADO'!$E$11:$XFD$46,'FLUJO COMPLETO'!$A36,FALSE)),"")</f>
        <v>0</v>
      </c>
      <c r="R36" s="2">
        <f>+IFERROR(IF(R$10&lt;=$E$2,HLOOKUP(R$10,'FLUJO REAL'!$E$13:$XFD$50,'FLUJO COMPLETO'!$A36,FALSE)/HLOOKUP('FLUJO COMPLETO'!R$10,'FLUJO REAL'!$E$9:$XFD$10,2,FALSE),HLOOKUP(R$10,'FLUJO PROYECTADO'!$E$11:$XFD$46,'FLUJO COMPLETO'!$A36,FALSE)),"")</f>
        <v>0</v>
      </c>
      <c r="S36" s="2">
        <f>+IFERROR(IF(S$10&lt;=$E$2,HLOOKUP(S$10,'FLUJO REAL'!$E$13:$XFD$50,'FLUJO COMPLETO'!$A36,FALSE)/HLOOKUP('FLUJO COMPLETO'!S$10,'FLUJO REAL'!$E$9:$XFD$10,2,FALSE),HLOOKUP(S$10,'FLUJO PROYECTADO'!$E$11:$XFD$46,'FLUJO COMPLETO'!$A36,FALSE)),"")</f>
        <v>0</v>
      </c>
      <c r="T36" s="2">
        <f>+IFERROR(IF(T$10&lt;=$E$2,HLOOKUP(T$10,'FLUJO REAL'!$E$13:$XFD$50,'FLUJO COMPLETO'!$A36,FALSE)/HLOOKUP('FLUJO COMPLETO'!T$10,'FLUJO REAL'!$E$9:$XFD$10,2,FALSE),HLOOKUP(T$10,'FLUJO PROYECTADO'!$E$11:$XFD$46,'FLUJO COMPLETO'!$A36,FALSE)),"")</f>
        <v>0</v>
      </c>
      <c r="U36" s="2">
        <f>+IFERROR(IF(U$10&lt;=$E$2,HLOOKUP(U$10,'FLUJO REAL'!$E$13:$XFD$50,'FLUJO COMPLETO'!$A36,FALSE)/HLOOKUP('FLUJO COMPLETO'!U$10,'FLUJO REAL'!$E$9:$XFD$10,2,FALSE),HLOOKUP(U$10,'FLUJO PROYECTADO'!$E$11:$XFD$46,'FLUJO COMPLETO'!$A36,FALSE)),"")</f>
        <v>0</v>
      </c>
      <c r="V36" s="2">
        <f>+IFERROR(IF(V$10&lt;=$E$2,HLOOKUP(V$10,'FLUJO REAL'!$E$13:$XFD$50,'FLUJO COMPLETO'!$A36,FALSE)/HLOOKUP('FLUJO COMPLETO'!V$10,'FLUJO REAL'!$E$9:$XFD$10,2,FALSE),HLOOKUP(V$10,'FLUJO PROYECTADO'!$E$11:$XFD$46,'FLUJO COMPLETO'!$A36,FALSE)),"")</f>
        <v>0</v>
      </c>
      <c r="W36" s="2">
        <f>+IFERROR(IF(W$10&lt;=$E$2,HLOOKUP(W$10,'FLUJO REAL'!$E$13:$XFD$50,'FLUJO COMPLETO'!$A36,FALSE)/HLOOKUP('FLUJO COMPLETO'!W$10,'FLUJO REAL'!$E$9:$XFD$10,2,FALSE),HLOOKUP(W$10,'FLUJO PROYECTADO'!$E$11:$XFD$46,'FLUJO COMPLETO'!$A36,FALSE)),"")</f>
        <v>0</v>
      </c>
      <c r="X36" s="2">
        <f>+IFERROR(IF(X$10&lt;=$E$2,HLOOKUP(X$10,'FLUJO REAL'!$E$13:$XFD$50,'FLUJO COMPLETO'!$A36,FALSE)/HLOOKUP('FLUJO COMPLETO'!X$10,'FLUJO REAL'!$E$9:$XFD$10,2,FALSE),HLOOKUP(X$10,'FLUJO PROYECTADO'!$E$11:$XFD$46,'FLUJO COMPLETO'!$A36,FALSE)),"")</f>
        <v>0</v>
      </c>
      <c r="Y36" s="2">
        <f>+IFERROR(IF(Y$10&lt;=$E$2,HLOOKUP(Y$10,'FLUJO REAL'!$E$13:$XFD$50,'FLUJO COMPLETO'!$A36,FALSE)/HLOOKUP('FLUJO COMPLETO'!Y$10,'FLUJO REAL'!$E$9:$XFD$10,2,FALSE),HLOOKUP(Y$10,'FLUJO PROYECTADO'!$E$11:$XFD$46,'FLUJO COMPLETO'!$A36,FALSE)),"")</f>
        <v>0</v>
      </c>
      <c r="Z36" s="2">
        <f>+IFERROR(IF(Z$10&lt;=$E$2,HLOOKUP(Z$10,'FLUJO REAL'!$E$13:$XFD$50,'FLUJO COMPLETO'!$A36,FALSE)/HLOOKUP('FLUJO COMPLETO'!Z$10,'FLUJO REAL'!$E$9:$XFD$10,2,FALSE),HLOOKUP(Z$10,'FLUJO PROYECTADO'!$E$11:$XFD$46,'FLUJO COMPLETO'!$A36,FALSE)),"")</f>
        <v>0</v>
      </c>
      <c r="AA36" s="2">
        <f>+IFERROR(IF(AA$10&lt;=$E$2,HLOOKUP(AA$10,'FLUJO REAL'!$E$13:$XFD$50,'FLUJO COMPLETO'!$A36,FALSE)/HLOOKUP('FLUJO COMPLETO'!AA$10,'FLUJO REAL'!$E$9:$XFD$10,2,FALSE),HLOOKUP(AA$10,'FLUJO PROYECTADO'!$E$11:$XFD$46,'FLUJO COMPLETO'!$A36,FALSE)),"")</f>
        <v>0</v>
      </c>
      <c r="AB36" s="2">
        <f>+IFERROR(IF(AB$10&lt;=$E$2,HLOOKUP(AB$10,'FLUJO REAL'!$E$13:$XFD$50,'FLUJO COMPLETO'!$A36,FALSE)/HLOOKUP('FLUJO COMPLETO'!AB$10,'FLUJO REAL'!$E$9:$XFD$10,2,FALSE),HLOOKUP(AB$10,'FLUJO PROYECTADO'!$E$11:$XFD$46,'FLUJO COMPLETO'!$A36,FALSE)),"")</f>
        <v>0</v>
      </c>
      <c r="AC36" s="2">
        <f>+IFERROR(IF(AC$10&lt;=$E$2,HLOOKUP(AC$10,'FLUJO REAL'!$E$13:$XFD$50,'FLUJO COMPLETO'!$A36,FALSE)/HLOOKUP('FLUJO COMPLETO'!AC$10,'FLUJO REAL'!$E$9:$XFD$10,2,FALSE),HLOOKUP(AC$10,'FLUJO PROYECTADO'!$E$11:$XFD$46,'FLUJO COMPLETO'!$A36,FALSE)),"")</f>
        <v>0</v>
      </c>
      <c r="AD36" s="2">
        <f>+IFERROR(IF(AD$10&lt;=$E$2,HLOOKUP(AD$10,'FLUJO REAL'!$E$13:$XFD$50,'FLUJO COMPLETO'!$A36,FALSE)/HLOOKUP('FLUJO COMPLETO'!AD$10,'FLUJO REAL'!$E$9:$XFD$10,2,FALSE),HLOOKUP(AD$10,'FLUJO PROYECTADO'!$E$11:$XFD$46,'FLUJO COMPLETO'!$A36,FALSE)),"")</f>
        <v>0</v>
      </c>
      <c r="AE36" s="2">
        <f>+IFERROR(IF(AE$10&lt;=$E$2,HLOOKUP(AE$10,'FLUJO REAL'!$E$13:$XFD$50,'FLUJO COMPLETO'!$A36,FALSE)/HLOOKUP('FLUJO COMPLETO'!AE$10,'FLUJO REAL'!$E$9:$XFD$10,2,FALSE),HLOOKUP(AE$10,'FLUJO PROYECTADO'!$E$11:$XFD$46,'FLUJO COMPLETO'!$A36,FALSE)),"")</f>
        <v>0</v>
      </c>
      <c r="AF36" s="2">
        <f>+IFERROR(IF(AF$10&lt;=$E$2,HLOOKUP(AF$10,'FLUJO REAL'!$E$13:$XFD$50,'FLUJO COMPLETO'!$A36,FALSE)/HLOOKUP('FLUJO COMPLETO'!AF$10,'FLUJO REAL'!$E$9:$XFD$10,2,FALSE),HLOOKUP(AF$10,'FLUJO PROYECTADO'!$E$11:$XFD$46,'FLUJO COMPLETO'!$A36,FALSE)),"")</f>
        <v>0</v>
      </c>
      <c r="AG36" s="2">
        <f>+IFERROR(IF(AG$10&lt;=$E$2,HLOOKUP(AG$10,'FLUJO REAL'!$E$13:$XFD$50,'FLUJO COMPLETO'!$A36,FALSE)/HLOOKUP('FLUJO COMPLETO'!AG$10,'FLUJO REAL'!$E$9:$XFD$10,2,FALSE),HLOOKUP(AG$10,'FLUJO PROYECTADO'!$E$11:$XFD$46,'FLUJO COMPLETO'!$A36,FALSE)),"")</f>
        <v>0</v>
      </c>
      <c r="AH36" s="2">
        <f>+IFERROR(IF(AH$10&lt;=$E$2,HLOOKUP(AH$10,'FLUJO REAL'!$E$13:$XFD$50,'FLUJO COMPLETO'!$A36,FALSE)/HLOOKUP('FLUJO COMPLETO'!AH$10,'FLUJO REAL'!$E$9:$XFD$10,2,FALSE),HLOOKUP(AH$10,'FLUJO PROYECTADO'!$E$11:$XFD$46,'FLUJO COMPLETO'!$A36,FALSE)),"")</f>
        <v>0</v>
      </c>
      <c r="AI36" s="2">
        <f>+IFERROR(IF(AI$10&lt;=$E$2,HLOOKUP(AI$10,'FLUJO REAL'!$E$13:$XFD$50,'FLUJO COMPLETO'!$A36,FALSE)/HLOOKUP('FLUJO COMPLETO'!AI$10,'FLUJO REAL'!$E$9:$XFD$10,2,FALSE),HLOOKUP(AI$10,'FLUJO PROYECTADO'!$E$11:$XFD$46,'FLUJO COMPLETO'!$A36,FALSE)),"")</f>
        <v>0</v>
      </c>
      <c r="AJ36" s="2">
        <f>+IFERROR(IF(AJ$10&lt;=$E$2,HLOOKUP(AJ$10,'FLUJO REAL'!$E$13:$XFD$50,'FLUJO COMPLETO'!$A36,FALSE)/HLOOKUP('FLUJO COMPLETO'!AJ$10,'FLUJO REAL'!$E$9:$XFD$10,2,FALSE),HLOOKUP(AJ$10,'FLUJO PROYECTADO'!$E$11:$XFD$46,'FLUJO COMPLETO'!$A36,FALSE)),"")</f>
        <v>0</v>
      </c>
      <c r="AK36" s="2">
        <f>+IFERROR(IF(AK$10&lt;=$E$2,HLOOKUP(AK$10,'FLUJO REAL'!$E$13:$XFD$50,'FLUJO COMPLETO'!$A36,FALSE)/HLOOKUP('FLUJO COMPLETO'!AK$10,'FLUJO REAL'!$E$9:$XFD$10,2,FALSE),HLOOKUP(AK$10,'FLUJO PROYECTADO'!$E$11:$XFD$46,'FLUJO COMPLETO'!$A36,FALSE)),"")</f>
        <v>0</v>
      </c>
      <c r="AL36" s="2">
        <f>+IFERROR(IF(AL$10&lt;=$E$2,HLOOKUP(AL$10,'FLUJO REAL'!$E$13:$XFD$50,'FLUJO COMPLETO'!$A36,FALSE)/HLOOKUP('FLUJO COMPLETO'!AL$10,'FLUJO REAL'!$E$9:$XFD$10,2,FALSE),HLOOKUP(AL$10,'FLUJO PROYECTADO'!$E$11:$XFD$46,'FLUJO COMPLETO'!$A36,FALSE)),"")</f>
        <v>0</v>
      </c>
      <c r="AM36" s="2">
        <f>+IFERROR(IF(AM$10&lt;=$E$2,HLOOKUP(AM$10,'FLUJO REAL'!$E$13:$XFD$50,'FLUJO COMPLETO'!$A36,FALSE)/HLOOKUP('FLUJO COMPLETO'!AM$10,'FLUJO REAL'!$E$9:$XFD$10,2,FALSE),HLOOKUP(AM$10,'FLUJO PROYECTADO'!$E$11:$XFD$46,'FLUJO COMPLETO'!$A36,FALSE)),"")</f>
        <v>0</v>
      </c>
      <c r="AN36" s="2">
        <f>+IFERROR(IF(AN$10&lt;=$E$2,HLOOKUP(AN$10,'FLUJO REAL'!$E$13:$XFD$50,'FLUJO COMPLETO'!$A36,FALSE)/HLOOKUP('FLUJO COMPLETO'!AN$10,'FLUJO REAL'!$E$9:$XFD$10,2,FALSE),HLOOKUP(AN$10,'FLUJO PROYECTADO'!$E$11:$XFD$46,'FLUJO COMPLETO'!$A36,FALSE)),"")</f>
        <v>0</v>
      </c>
      <c r="AO36" s="2">
        <f>+IFERROR(IF(AO$10&lt;=$E$2,HLOOKUP(AO$10,'FLUJO REAL'!$E$13:$XFD$50,'FLUJO COMPLETO'!$A36,FALSE)/HLOOKUP('FLUJO COMPLETO'!AO$10,'FLUJO REAL'!$E$9:$XFD$10,2,FALSE),HLOOKUP(AO$10,'FLUJO PROYECTADO'!$E$11:$XFD$46,'FLUJO COMPLETO'!$A36,FALSE)),"")</f>
        <v>0</v>
      </c>
      <c r="AP36" s="2">
        <f>+IFERROR(IF(AP$10&lt;=$E$2,HLOOKUP(AP$10,'FLUJO REAL'!$E$13:$XFD$50,'FLUJO COMPLETO'!$A36,FALSE)/HLOOKUP('FLUJO COMPLETO'!AP$10,'FLUJO REAL'!$E$9:$XFD$10,2,FALSE),HLOOKUP(AP$10,'FLUJO PROYECTADO'!$E$11:$XFD$46,'FLUJO COMPLETO'!$A36,FALSE)),"")</f>
        <v>0</v>
      </c>
      <c r="AQ36" s="2">
        <f>+IFERROR(IF(AQ$10&lt;=$E$2,HLOOKUP(AQ$10,'FLUJO REAL'!$E$13:$XFD$50,'FLUJO COMPLETO'!$A36,FALSE)/HLOOKUP('FLUJO COMPLETO'!AQ$10,'FLUJO REAL'!$E$9:$XFD$10,2,FALSE),HLOOKUP(AQ$10,'FLUJO PROYECTADO'!$E$11:$XFD$46,'FLUJO COMPLETO'!$A36,FALSE)),"")</f>
        <v>0</v>
      </c>
      <c r="AR36" s="2">
        <f>+IFERROR(IF(AR$10&lt;=$E$2,HLOOKUP(AR$10,'FLUJO REAL'!$E$13:$XFD$50,'FLUJO COMPLETO'!$A36,FALSE)/HLOOKUP('FLUJO COMPLETO'!AR$10,'FLUJO REAL'!$E$9:$XFD$10,2,FALSE),HLOOKUP(AR$10,'FLUJO PROYECTADO'!$E$11:$XFD$46,'FLUJO COMPLETO'!$A36,FALSE)),"")</f>
        <v>0</v>
      </c>
      <c r="AS36" s="2">
        <f>+IFERROR(IF(AS$10&lt;=$E$2,HLOOKUP(AS$10,'FLUJO REAL'!$E$13:$XFD$50,'FLUJO COMPLETO'!$A36,FALSE)/HLOOKUP('FLUJO COMPLETO'!AS$10,'FLUJO REAL'!$E$9:$XFD$10,2,FALSE),HLOOKUP(AS$10,'FLUJO PROYECTADO'!$E$11:$XFD$46,'FLUJO COMPLETO'!$A36,FALSE)),"")</f>
        <v>0</v>
      </c>
      <c r="AT36" s="2">
        <f>+IFERROR(IF(AT$10&lt;=$E$2,HLOOKUP(AT$10,'FLUJO REAL'!$E$13:$XFD$50,'FLUJO COMPLETO'!$A36,FALSE)/HLOOKUP('FLUJO COMPLETO'!AT$10,'FLUJO REAL'!$E$9:$XFD$10,2,FALSE),HLOOKUP(AT$10,'FLUJO PROYECTADO'!$E$11:$XFD$46,'FLUJO COMPLETO'!$A36,FALSE)),"")</f>
        <v>0</v>
      </c>
      <c r="AU36" s="2">
        <f>+IFERROR(IF(AU$10&lt;=$E$2,HLOOKUP(AU$10,'FLUJO REAL'!$E$13:$XFD$50,'FLUJO COMPLETO'!$A36,FALSE)/HLOOKUP('FLUJO COMPLETO'!AU$10,'FLUJO REAL'!$E$9:$XFD$10,2,FALSE),HLOOKUP(AU$10,'FLUJO PROYECTADO'!$E$11:$XFD$46,'FLUJO COMPLETO'!$A36,FALSE)),"")</f>
        <v>0</v>
      </c>
      <c r="AV36" s="2">
        <f>+IFERROR(IF(AV$10&lt;=$E$2,HLOOKUP(AV$10,'FLUJO REAL'!$E$13:$XFD$50,'FLUJO COMPLETO'!$A36,FALSE)/HLOOKUP('FLUJO COMPLETO'!AV$10,'FLUJO REAL'!$E$9:$XFD$10,2,FALSE),HLOOKUP(AV$10,'FLUJO PROYECTADO'!$E$11:$XFD$46,'FLUJO COMPLETO'!$A36,FALSE)),"")</f>
        <v>0</v>
      </c>
      <c r="AW36" s="2">
        <f>+IFERROR(IF(AW$10&lt;=$E$2,HLOOKUP(AW$10,'FLUJO REAL'!$E$13:$XFD$50,'FLUJO COMPLETO'!$A36,FALSE)/HLOOKUP('FLUJO COMPLETO'!AW$10,'FLUJO REAL'!$E$9:$XFD$10,2,FALSE),HLOOKUP(AW$10,'FLUJO PROYECTADO'!$E$11:$XFD$46,'FLUJO COMPLETO'!$A36,FALSE)),"")</f>
        <v>0</v>
      </c>
      <c r="AX36" s="2">
        <f>+IFERROR(IF(AX$10&lt;=$E$2,HLOOKUP(AX$10,'FLUJO REAL'!$E$13:$XFD$50,'FLUJO COMPLETO'!$A36,FALSE)/HLOOKUP('FLUJO COMPLETO'!AX$10,'FLUJO REAL'!$E$9:$XFD$10,2,FALSE),HLOOKUP(AX$10,'FLUJO PROYECTADO'!$E$11:$XFD$46,'FLUJO COMPLETO'!$A36,FALSE)),"")</f>
        <v>0</v>
      </c>
      <c r="AY36" s="2">
        <f>+IFERROR(IF(AY$10&lt;=$E$2,HLOOKUP(AY$10,'FLUJO REAL'!$E$13:$XFD$50,'FLUJO COMPLETO'!$A36,FALSE)/HLOOKUP('FLUJO COMPLETO'!AY$10,'FLUJO REAL'!$E$9:$XFD$10,2,FALSE),HLOOKUP(AY$10,'FLUJO PROYECTADO'!$E$11:$XFD$46,'FLUJO COMPLETO'!$A36,FALSE)),"")</f>
        <v>0</v>
      </c>
      <c r="AZ36" s="2">
        <f>+IFERROR(IF(AZ$10&lt;=$E$2,HLOOKUP(AZ$10,'FLUJO REAL'!$E$13:$XFD$50,'FLUJO COMPLETO'!$A36,FALSE)/HLOOKUP('FLUJO COMPLETO'!AZ$10,'FLUJO REAL'!$E$9:$XFD$10,2,FALSE),HLOOKUP(AZ$10,'FLUJO PROYECTADO'!$E$11:$XFD$46,'FLUJO COMPLETO'!$A36,FALSE)),"")</f>
        <v>0</v>
      </c>
      <c r="BA36" s="2">
        <f>+IFERROR(IF(BA$10&lt;=$E$2,HLOOKUP(BA$10,'FLUJO REAL'!$E$13:$XFD$50,'FLUJO COMPLETO'!$A36,FALSE)/HLOOKUP('FLUJO COMPLETO'!BA$10,'FLUJO REAL'!$E$9:$XFD$10,2,FALSE),HLOOKUP(BA$10,'FLUJO PROYECTADO'!$E$11:$XFD$46,'FLUJO COMPLETO'!$A36,FALSE)),"")</f>
        <v>0</v>
      </c>
      <c r="BB36" s="2">
        <f>+IFERROR(IF(BB$10&lt;=$E$2,HLOOKUP(BB$10,'FLUJO REAL'!$E$13:$XFD$50,'FLUJO COMPLETO'!$A36,FALSE)/HLOOKUP('FLUJO COMPLETO'!BB$10,'FLUJO REAL'!$E$9:$XFD$10,2,FALSE),HLOOKUP(BB$10,'FLUJO PROYECTADO'!$E$11:$XFD$46,'FLUJO COMPLETO'!$A36,FALSE)),"")</f>
        <v>0</v>
      </c>
      <c r="BC36" s="2">
        <f>+IFERROR(IF(BC$10&lt;=$E$2,HLOOKUP(BC$10,'FLUJO REAL'!$E$13:$XFD$50,'FLUJO COMPLETO'!$A36,FALSE)/HLOOKUP('FLUJO COMPLETO'!BC$10,'FLUJO REAL'!$E$9:$XFD$10,2,FALSE),HLOOKUP(BC$10,'FLUJO PROYECTADO'!$E$11:$XFD$46,'FLUJO COMPLETO'!$A36,FALSE)),"")</f>
        <v>0</v>
      </c>
      <c r="BD36" s="2">
        <f>+IFERROR(IF(BD$10&lt;=$E$2,HLOOKUP(BD$10,'FLUJO REAL'!$E$13:$XFD$50,'FLUJO COMPLETO'!$A36,FALSE)/HLOOKUP('FLUJO COMPLETO'!BD$10,'FLUJO REAL'!$E$9:$XFD$10,2,FALSE),HLOOKUP(BD$10,'FLUJO PROYECTADO'!$E$11:$XFD$46,'FLUJO COMPLETO'!$A36,FALSE)),"")</f>
        <v>0</v>
      </c>
      <c r="BE36" s="2">
        <f>+IFERROR(IF(BE$10&lt;=$E$2,HLOOKUP(BE$10,'FLUJO REAL'!$E$13:$XFD$50,'FLUJO COMPLETO'!$A36,FALSE)/HLOOKUP('FLUJO COMPLETO'!BE$10,'FLUJO REAL'!$E$9:$XFD$10,2,FALSE),HLOOKUP(BE$10,'FLUJO PROYECTADO'!$E$11:$XFD$46,'FLUJO COMPLETO'!$A36,FALSE)),"")</f>
        <v>0</v>
      </c>
      <c r="BF36" s="2">
        <f>+IFERROR(IF(BF$10&lt;=$E$2,HLOOKUP(BF$10,'FLUJO REAL'!$E$13:$XFD$50,'FLUJO COMPLETO'!$A36,FALSE)/HLOOKUP('FLUJO COMPLETO'!BF$10,'FLUJO REAL'!$E$9:$XFD$10,2,FALSE),HLOOKUP(BF$10,'FLUJO PROYECTADO'!$E$11:$XFD$46,'FLUJO COMPLETO'!$A36,FALSE)),"")</f>
        <v>0</v>
      </c>
      <c r="BG36" s="2">
        <f>+IFERROR(IF(BG$10&lt;=$E$2,HLOOKUP(BG$10,'FLUJO REAL'!$E$13:$XFD$50,'FLUJO COMPLETO'!$A36,FALSE)/HLOOKUP('FLUJO COMPLETO'!BG$10,'FLUJO REAL'!$E$9:$XFD$10,2,FALSE),HLOOKUP(BG$10,'FLUJO PROYECTADO'!$E$11:$XFD$46,'FLUJO COMPLETO'!$A36,FALSE)),"")</f>
        <v>0</v>
      </c>
      <c r="BH36" s="2">
        <f>+IFERROR(IF(BH$10&lt;=$E$2,HLOOKUP(BH$10,'FLUJO REAL'!$E$13:$XFD$50,'FLUJO COMPLETO'!$A36,FALSE)/HLOOKUP('FLUJO COMPLETO'!BH$10,'FLUJO REAL'!$E$9:$XFD$10,2,FALSE),HLOOKUP(BH$10,'FLUJO PROYECTADO'!$E$11:$XFD$46,'FLUJO COMPLETO'!$A36,FALSE)),"")</f>
        <v>0</v>
      </c>
      <c r="BI36" s="2">
        <f>+IFERROR(IF(BI$10&lt;=$E$2,HLOOKUP(BI$10,'FLUJO REAL'!$E$13:$XFD$50,'FLUJO COMPLETO'!$A36,FALSE)/HLOOKUP('FLUJO COMPLETO'!BI$10,'FLUJO REAL'!$E$9:$XFD$10,2,FALSE),HLOOKUP(BI$10,'FLUJO PROYECTADO'!$E$11:$XFD$46,'FLUJO COMPLETO'!$A36,FALSE)),"")</f>
        <v>0</v>
      </c>
      <c r="BJ36" s="2">
        <f>+IFERROR(IF(BJ$10&lt;=$E$2,HLOOKUP(BJ$10,'FLUJO REAL'!$E$13:$XFD$50,'FLUJO COMPLETO'!$A36,FALSE)/HLOOKUP('FLUJO COMPLETO'!BJ$10,'FLUJO REAL'!$E$9:$XFD$10,2,FALSE),HLOOKUP(BJ$10,'FLUJO PROYECTADO'!$E$11:$XFD$46,'FLUJO COMPLETO'!$A36,FALSE)),"")</f>
        <v>0</v>
      </c>
      <c r="BK36" s="2">
        <f>+IFERROR(IF(BK$10&lt;=$E$2,HLOOKUP(BK$10,'FLUJO REAL'!$E$13:$XFD$50,'FLUJO COMPLETO'!$A36,FALSE)/HLOOKUP('FLUJO COMPLETO'!BK$10,'FLUJO REAL'!$E$9:$XFD$10,2,FALSE),HLOOKUP(BK$10,'FLUJO PROYECTADO'!$E$11:$XFD$46,'FLUJO COMPLETO'!$A36,FALSE)),"")</f>
        <v>0</v>
      </c>
      <c r="BL36" s="2">
        <f>+IFERROR(IF(BL$10&lt;=$E$2,HLOOKUP(BL$10,'FLUJO REAL'!$E$13:$XFD$50,'FLUJO COMPLETO'!$A36,FALSE)/HLOOKUP('FLUJO COMPLETO'!BL$10,'FLUJO REAL'!$E$9:$XFD$10,2,FALSE),HLOOKUP(BL$10,'FLUJO PROYECTADO'!$E$11:$XFD$46,'FLUJO COMPLETO'!$A36,FALSE)),"")</f>
        <v>0</v>
      </c>
      <c r="BM36" s="2">
        <f>+IFERROR(IF(BM$10&lt;=$E$2,HLOOKUP(BM$10,'FLUJO REAL'!$E$13:$XFD$50,'FLUJO COMPLETO'!$A36,FALSE)/HLOOKUP('FLUJO COMPLETO'!BM$10,'FLUJO REAL'!$E$9:$XFD$10,2,FALSE),HLOOKUP(BM$10,'FLUJO PROYECTADO'!$E$11:$XFD$46,'FLUJO COMPLETO'!$A36,FALSE)),"")</f>
        <v>0</v>
      </c>
    </row>
    <row r="37" spans="1:65" ht="15.75" x14ac:dyDescent="0.25">
      <c r="A37">
        <v>28</v>
      </c>
      <c r="B37" s="153"/>
      <c r="C37" s="155"/>
      <c r="D37" s="11" t="s">
        <v>28</v>
      </c>
      <c r="E37" s="26">
        <f t="shared" si="6"/>
        <v>0</v>
      </c>
      <c r="F37" s="2" t="str">
        <f>+IFERROR(IF(F$10&lt;=$E$2,HLOOKUP(F$10,'FLUJO REAL'!$E$13:$XFD$50,'FLUJO COMPLETO'!$A37,FALSE)/HLOOKUP('FLUJO COMPLETO'!F$10,'FLUJO REAL'!$E$9:$XFD$10,2,FALSE),HLOOKUP(F$10,'FLUJO PROYECTADO'!$E$11:$XFD$46,'FLUJO COMPLETO'!$A37,FALSE)),"")</f>
        <v/>
      </c>
      <c r="G37" s="2">
        <f>+IFERROR(IF(G$10&lt;=$E$2,HLOOKUP(G$10,'FLUJO REAL'!$E$13:$XFD$50,'FLUJO COMPLETO'!$A37,FALSE)/HLOOKUP('FLUJO COMPLETO'!G$10,'FLUJO REAL'!$E$9:$XFD$10,2,FALSE),HLOOKUP(G$10,'FLUJO PROYECTADO'!$E$11:$XFD$46,'FLUJO COMPLETO'!$A37,FALSE)),"")</f>
        <v>0</v>
      </c>
      <c r="H37" s="2">
        <f>+IFERROR(IF(H$10&lt;=$E$2,HLOOKUP(H$10,'FLUJO REAL'!$E$13:$XFD$50,'FLUJO COMPLETO'!$A37,FALSE)/HLOOKUP('FLUJO COMPLETO'!H$10,'FLUJO REAL'!$E$9:$XFD$10,2,FALSE),HLOOKUP(H$10,'FLUJO PROYECTADO'!$E$11:$XFD$46,'FLUJO COMPLETO'!$A37,FALSE)),"")</f>
        <v>0</v>
      </c>
      <c r="I37" s="2">
        <f>+IFERROR(IF(I$10&lt;=$E$2,HLOOKUP(I$10,'FLUJO REAL'!$E$13:$XFD$50,'FLUJO COMPLETO'!$A37,FALSE)/HLOOKUP('FLUJO COMPLETO'!I$10,'FLUJO REAL'!$E$9:$XFD$10,2,FALSE),HLOOKUP(I$10,'FLUJO PROYECTADO'!$E$11:$XFD$46,'FLUJO COMPLETO'!$A37,FALSE)),"")</f>
        <v>0</v>
      </c>
      <c r="J37" s="2">
        <f>+IFERROR(IF(J$10&lt;=$E$2,HLOOKUP(J$10,'FLUJO REAL'!$E$13:$XFD$50,'FLUJO COMPLETO'!$A37,FALSE)/HLOOKUP('FLUJO COMPLETO'!J$10,'FLUJO REAL'!$E$9:$XFD$10,2,FALSE),HLOOKUP(J$10,'FLUJO PROYECTADO'!$E$11:$XFD$46,'FLUJO COMPLETO'!$A37,FALSE)),"")</f>
        <v>0</v>
      </c>
      <c r="K37" s="2">
        <f>+IFERROR(IF(K$10&lt;=$E$2,HLOOKUP(K$10,'FLUJO REAL'!$E$13:$XFD$50,'FLUJO COMPLETO'!$A37,FALSE)/HLOOKUP('FLUJO COMPLETO'!K$10,'FLUJO REAL'!$E$9:$XFD$10,2,FALSE),HLOOKUP(K$10,'FLUJO PROYECTADO'!$E$11:$XFD$46,'FLUJO COMPLETO'!$A37,FALSE)),"")</f>
        <v>0</v>
      </c>
      <c r="L37" s="2">
        <f>+IFERROR(IF(L$10&lt;=$E$2,HLOOKUP(L$10,'FLUJO REAL'!$E$13:$XFD$50,'FLUJO COMPLETO'!$A37,FALSE)/HLOOKUP('FLUJO COMPLETO'!L$10,'FLUJO REAL'!$E$9:$XFD$10,2,FALSE),HLOOKUP(L$10,'FLUJO PROYECTADO'!$E$11:$XFD$46,'FLUJO COMPLETO'!$A37,FALSE)),"")</f>
        <v>0</v>
      </c>
      <c r="M37" s="2">
        <f>+IFERROR(IF(M$10&lt;=$E$2,HLOOKUP(M$10,'FLUJO REAL'!$E$13:$XFD$50,'FLUJO COMPLETO'!$A37,FALSE)/HLOOKUP('FLUJO COMPLETO'!M$10,'FLUJO REAL'!$E$9:$XFD$10,2,FALSE),HLOOKUP(M$10,'FLUJO PROYECTADO'!$E$11:$XFD$46,'FLUJO COMPLETO'!$A37,FALSE)),"")</f>
        <v>0</v>
      </c>
      <c r="N37" s="2">
        <f>+IFERROR(IF(N$10&lt;=$E$2,HLOOKUP(N$10,'FLUJO REAL'!$E$13:$XFD$50,'FLUJO COMPLETO'!$A37,FALSE)/HLOOKUP('FLUJO COMPLETO'!N$10,'FLUJO REAL'!$E$9:$XFD$10,2,FALSE),HLOOKUP(N$10,'FLUJO PROYECTADO'!$E$11:$XFD$46,'FLUJO COMPLETO'!$A37,FALSE)),"")</f>
        <v>0</v>
      </c>
      <c r="O37" s="2">
        <f>+IFERROR(IF(O$10&lt;=$E$2,HLOOKUP(O$10,'FLUJO REAL'!$E$13:$XFD$50,'FLUJO COMPLETO'!$A37,FALSE)/HLOOKUP('FLUJO COMPLETO'!O$10,'FLUJO REAL'!$E$9:$XFD$10,2,FALSE),HLOOKUP(O$10,'FLUJO PROYECTADO'!$E$11:$XFD$46,'FLUJO COMPLETO'!$A37,FALSE)),"")</f>
        <v>0</v>
      </c>
      <c r="P37" s="2">
        <f>+IFERROR(IF(P$10&lt;=$E$2,HLOOKUP(P$10,'FLUJO REAL'!$E$13:$XFD$50,'FLUJO COMPLETO'!$A37,FALSE)/HLOOKUP('FLUJO COMPLETO'!P$10,'FLUJO REAL'!$E$9:$XFD$10,2,FALSE),HLOOKUP(P$10,'FLUJO PROYECTADO'!$E$11:$XFD$46,'FLUJO COMPLETO'!$A37,FALSE)),"")</f>
        <v>0</v>
      </c>
      <c r="Q37" s="2">
        <f>+IFERROR(IF(Q$10&lt;=$E$2,HLOOKUP(Q$10,'FLUJO REAL'!$E$13:$XFD$50,'FLUJO COMPLETO'!$A37,FALSE)/HLOOKUP('FLUJO COMPLETO'!Q$10,'FLUJO REAL'!$E$9:$XFD$10,2,FALSE),HLOOKUP(Q$10,'FLUJO PROYECTADO'!$E$11:$XFD$46,'FLUJO COMPLETO'!$A37,FALSE)),"")</f>
        <v>0</v>
      </c>
      <c r="R37" s="2">
        <f>+IFERROR(IF(R$10&lt;=$E$2,HLOOKUP(R$10,'FLUJO REAL'!$E$13:$XFD$50,'FLUJO COMPLETO'!$A37,FALSE)/HLOOKUP('FLUJO COMPLETO'!R$10,'FLUJO REAL'!$E$9:$XFD$10,2,FALSE),HLOOKUP(R$10,'FLUJO PROYECTADO'!$E$11:$XFD$46,'FLUJO COMPLETO'!$A37,FALSE)),"")</f>
        <v>0</v>
      </c>
      <c r="S37" s="2">
        <f>+IFERROR(IF(S$10&lt;=$E$2,HLOOKUP(S$10,'FLUJO REAL'!$E$13:$XFD$50,'FLUJO COMPLETO'!$A37,FALSE)/HLOOKUP('FLUJO COMPLETO'!S$10,'FLUJO REAL'!$E$9:$XFD$10,2,FALSE),HLOOKUP(S$10,'FLUJO PROYECTADO'!$E$11:$XFD$46,'FLUJO COMPLETO'!$A37,FALSE)),"")</f>
        <v>0</v>
      </c>
      <c r="T37" s="2">
        <f>+IFERROR(IF(T$10&lt;=$E$2,HLOOKUP(T$10,'FLUJO REAL'!$E$13:$XFD$50,'FLUJO COMPLETO'!$A37,FALSE)/HLOOKUP('FLUJO COMPLETO'!T$10,'FLUJO REAL'!$E$9:$XFD$10,2,FALSE),HLOOKUP(T$10,'FLUJO PROYECTADO'!$E$11:$XFD$46,'FLUJO COMPLETO'!$A37,FALSE)),"")</f>
        <v>0</v>
      </c>
      <c r="U37" s="2">
        <f>+IFERROR(IF(U$10&lt;=$E$2,HLOOKUP(U$10,'FLUJO REAL'!$E$13:$XFD$50,'FLUJO COMPLETO'!$A37,FALSE)/HLOOKUP('FLUJO COMPLETO'!U$10,'FLUJO REAL'!$E$9:$XFD$10,2,FALSE),HLOOKUP(U$10,'FLUJO PROYECTADO'!$E$11:$XFD$46,'FLUJO COMPLETO'!$A37,FALSE)),"")</f>
        <v>0</v>
      </c>
      <c r="V37" s="2">
        <f>+IFERROR(IF(V$10&lt;=$E$2,HLOOKUP(V$10,'FLUJO REAL'!$E$13:$XFD$50,'FLUJO COMPLETO'!$A37,FALSE)/HLOOKUP('FLUJO COMPLETO'!V$10,'FLUJO REAL'!$E$9:$XFD$10,2,FALSE),HLOOKUP(V$10,'FLUJO PROYECTADO'!$E$11:$XFD$46,'FLUJO COMPLETO'!$A37,FALSE)),"")</f>
        <v>0</v>
      </c>
      <c r="W37" s="2">
        <f>+IFERROR(IF(W$10&lt;=$E$2,HLOOKUP(W$10,'FLUJO REAL'!$E$13:$XFD$50,'FLUJO COMPLETO'!$A37,FALSE)/HLOOKUP('FLUJO COMPLETO'!W$10,'FLUJO REAL'!$E$9:$XFD$10,2,FALSE),HLOOKUP(W$10,'FLUJO PROYECTADO'!$E$11:$XFD$46,'FLUJO COMPLETO'!$A37,FALSE)),"")</f>
        <v>0</v>
      </c>
      <c r="X37" s="2">
        <f>+IFERROR(IF(X$10&lt;=$E$2,HLOOKUP(X$10,'FLUJO REAL'!$E$13:$XFD$50,'FLUJO COMPLETO'!$A37,FALSE)/HLOOKUP('FLUJO COMPLETO'!X$10,'FLUJO REAL'!$E$9:$XFD$10,2,FALSE),HLOOKUP(X$10,'FLUJO PROYECTADO'!$E$11:$XFD$46,'FLUJO COMPLETO'!$A37,FALSE)),"")</f>
        <v>0</v>
      </c>
      <c r="Y37" s="2">
        <f>+IFERROR(IF(Y$10&lt;=$E$2,HLOOKUP(Y$10,'FLUJO REAL'!$E$13:$XFD$50,'FLUJO COMPLETO'!$A37,FALSE)/HLOOKUP('FLUJO COMPLETO'!Y$10,'FLUJO REAL'!$E$9:$XFD$10,2,FALSE),HLOOKUP(Y$10,'FLUJO PROYECTADO'!$E$11:$XFD$46,'FLUJO COMPLETO'!$A37,FALSE)),"")</f>
        <v>0</v>
      </c>
      <c r="Z37" s="2">
        <f>+IFERROR(IF(Z$10&lt;=$E$2,HLOOKUP(Z$10,'FLUJO REAL'!$E$13:$XFD$50,'FLUJO COMPLETO'!$A37,FALSE)/HLOOKUP('FLUJO COMPLETO'!Z$10,'FLUJO REAL'!$E$9:$XFD$10,2,FALSE),HLOOKUP(Z$10,'FLUJO PROYECTADO'!$E$11:$XFD$46,'FLUJO COMPLETO'!$A37,FALSE)),"")</f>
        <v>0</v>
      </c>
      <c r="AA37" s="2">
        <f>+IFERROR(IF(AA$10&lt;=$E$2,HLOOKUP(AA$10,'FLUJO REAL'!$E$13:$XFD$50,'FLUJO COMPLETO'!$A37,FALSE)/HLOOKUP('FLUJO COMPLETO'!AA$10,'FLUJO REAL'!$E$9:$XFD$10,2,FALSE),HLOOKUP(AA$10,'FLUJO PROYECTADO'!$E$11:$XFD$46,'FLUJO COMPLETO'!$A37,FALSE)),"")</f>
        <v>0</v>
      </c>
      <c r="AB37" s="2">
        <f>+IFERROR(IF(AB$10&lt;=$E$2,HLOOKUP(AB$10,'FLUJO REAL'!$E$13:$XFD$50,'FLUJO COMPLETO'!$A37,FALSE)/HLOOKUP('FLUJO COMPLETO'!AB$10,'FLUJO REAL'!$E$9:$XFD$10,2,FALSE),HLOOKUP(AB$10,'FLUJO PROYECTADO'!$E$11:$XFD$46,'FLUJO COMPLETO'!$A37,FALSE)),"")</f>
        <v>0</v>
      </c>
      <c r="AC37" s="2">
        <f>+IFERROR(IF(AC$10&lt;=$E$2,HLOOKUP(AC$10,'FLUJO REAL'!$E$13:$XFD$50,'FLUJO COMPLETO'!$A37,FALSE)/HLOOKUP('FLUJO COMPLETO'!AC$10,'FLUJO REAL'!$E$9:$XFD$10,2,FALSE),HLOOKUP(AC$10,'FLUJO PROYECTADO'!$E$11:$XFD$46,'FLUJO COMPLETO'!$A37,FALSE)),"")</f>
        <v>0</v>
      </c>
      <c r="AD37" s="2">
        <f>+IFERROR(IF(AD$10&lt;=$E$2,HLOOKUP(AD$10,'FLUJO REAL'!$E$13:$XFD$50,'FLUJO COMPLETO'!$A37,FALSE)/HLOOKUP('FLUJO COMPLETO'!AD$10,'FLUJO REAL'!$E$9:$XFD$10,2,FALSE),HLOOKUP(AD$10,'FLUJO PROYECTADO'!$E$11:$XFD$46,'FLUJO COMPLETO'!$A37,FALSE)),"")</f>
        <v>0</v>
      </c>
      <c r="AE37" s="2">
        <f>+IFERROR(IF(AE$10&lt;=$E$2,HLOOKUP(AE$10,'FLUJO REAL'!$E$13:$XFD$50,'FLUJO COMPLETO'!$A37,FALSE)/HLOOKUP('FLUJO COMPLETO'!AE$10,'FLUJO REAL'!$E$9:$XFD$10,2,FALSE),HLOOKUP(AE$10,'FLUJO PROYECTADO'!$E$11:$XFD$46,'FLUJO COMPLETO'!$A37,FALSE)),"")</f>
        <v>0</v>
      </c>
      <c r="AF37" s="2">
        <f>+IFERROR(IF(AF$10&lt;=$E$2,HLOOKUP(AF$10,'FLUJO REAL'!$E$13:$XFD$50,'FLUJO COMPLETO'!$A37,FALSE)/HLOOKUP('FLUJO COMPLETO'!AF$10,'FLUJO REAL'!$E$9:$XFD$10,2,FALSE),HLOOKUP(AF$10,'FLUJO PROYECTADO'!$E$11:$XFD$46,'FLUJO COMPLETO'!$A37,FALSE)),"")</f>
        <v>0</v>
      </c>
      <c r="AG37" s="2">
        <f>+IFERROR(IF(AG$10&lt;=$E$2,HLOOKUP(AG$10,'FLUJO REAL'!$E$13:$XFD$50,'FLUJO COMPLETO'!$A37,FALSE)/HLOOKUP('FLUJO COMPLETO'!AG$10,'FLUJO REAL'!$E$9:$XFD$10,2,FALSE),HLOOKUP(AG$10,'FLUJO PROYECTADO'!$E$11:$XFD$46,'FLUJO COMPLETO'!$A37,FALSE)),"")</f>
        <v>0</v>
      </c>
      <c r="AH37" s="2">
        <f>+IFERROR(IF(AH$10&lt;=$E$2,HLOOKUP(AH$10,'FLUJO REAL'!$E$13:$XFD$50,'FLUJO COMPLETO'!$A37,FALSE)/HLOOKUP('FLUJO COMPLETO'!AH$10,'FLUJO REAL'!$E$9:$XFD$10,2,FALSE),HLOOKUP(AH$10,'FLUJO PROYECTADO'!$E$11:$XFD$46,'FLUJO COMPLETO'!$A37,FALSE)),"")</f>
        <v>0</v>
      </c>
      <c r="AI37" s="2">
        <f>+IFERROR(IF(AI$10&lt;=$E$2,HLOOKUP(AI$10,'FLUJO REAL'!$E$13:$XFD$50,'FLUJO COMPLETO'!$A37,FALSE)/HLOOKUP('FLUJO COMPLETO'!AI$10,'FLUJO REAL'!$E$9:$XFD$10,2,FALSE),HLOOKUP(AI$10,'FLUJO PROYECTADO'!$E$11:$XFD$46,'FLUJO COMPLETO'!$A37,FALSE)),"")</f>
        <v>0</v>
      </c>
      <c r="AJ37" s="2">
        <f>+IFERROR(IF(AJ$10&lt;=$E$2,HLOOKUP(AJ$10,'FLUJO REAL'!$E$13:$XFD$50,'FLUJO COMPLETO'!$A37,FALSE)/HLOOKUP('FLUJO COMPLETO'!AJ$10,'FLUJO REAL'!$E$9:$XFD$10,2,FALSE),HLOOKUP(AJ$10,'FLUJO PROYECTADO'!$E$11:$XFD$46,'FLUJO COMPLETO'!$A37,FALSE)),"")</f>
        <v>0</v>
      </c>
      <c r="AK37" s="2">
        <f>+IFERROR(IF(AK$10&lt;=$E$2,HLOOKUP(AK$10,'FLUJO REAL'!$E$13:$XFD$50,'FLUJO COMPLETO'!$A37,FALSE)/HLOOKUP('FLUJO COMPLETO'!AK$10,'FLUJO REAL'!$E$9:$XFD$10,2,FALSE),HLOOKUP(AK$10,'FLUJO PROYECTADO'!$E$11:$XFD$46,'FLUJO COMPLETO'!$A37,FALSE)),"")</f>
        <v>0</v>
      </c>
      <c r="AL37" s="2">
        <f>+IFERROR(IF(AL$10&lt;=$E$2,HLOOKUP(AL$10,'FLUJO REAL'!$E$13:$XFD$50,'FLUJO COMPLETO'!$A37,FALSE)/HLOOKUP('FLUJO COMPLETO'!AL$10,'FLUJO REAL'!$E$9:$XFD$10,2,FALSE),HLOOKUP(AL$10,'FLUJO PROYECTADO'!$E$11:$XFD$46,'FLUJO COMPLETO'!$A37,FALSE)),"")</f>
        <v>0</v>
      </c>
      <c r="AM37" s="2">
        <f>+IFERROR(IF(AM$10&lt;=$E$2,HLOOKUP(AM$10,'FLUJO REAL'!$E$13:$XFD$50,'FLUJO COMPLETO'!$A37,FALSE)/HLOOKUP('FLUJO COMPLETO'!AM$10,'FLUJO REAL'!$E$9:$XFD$10,2,FALSE),HLOOKUP(AM$10,'FLUJO PROYECTADO'!$E$11:$XFD$46,'FLUJO COMPLETO'!$A37,FALSE)),"")</f>
        <v>0</v>
      </c>
      <c r="AN37" s="2">
        <f>+IFERROR(IF(AN$10&lt;=$E$2,HLOOKUP(AN$10,'FLUJO REAL'!$E$13:$XFD$50,'FLUJO COMPLETO'!$A37,FALSE)/HLOOKUP('FLUJO COMPLETO'!AN$10,'FLUJO REAL'!$E$9:$XFD$10,2,FALSE),HLOOKUP(AN$10,'FLUJO PROYECTADO'!$E$11:$XFD$46,'FLUJO COMPLETO'!$A37,FALSE)),"")</f>
        <v>0</v>
      </c>
      <c r="AO37" s="2">
        <f>+IFERROR(IF(AO$10&lt;=$E$2,HLOOKUP(AO$10,'FLUJO REAL'!$E$13:$XFD$50,'FLUJO COMPLETO'!$A37,FALSE)/HLOOKUP('FLUJO COMPLETO'!AO$10,'FLUJO REAL'!$E$9:$XFD$10,2,FALSE),HLOOKUP(AO$10,'FLUJO PROYECTADO'!$E$11:$XFD$46,'FLUJO COMPLETO'!$A37,FALSE)),"")</f>
        <v>0</v>
      </c>
      <c r="AP37" s="2">
        <f>+IFERROR(IF(AP$10&lt;=$E$2,HLOOKUP(AP$10,'FLUJO REAL'!$E$13:$XFD$50,'FLUJO COMPLETO'!$A37,FALSE)/HLOOKUP('FLUJO COMPLETO'!AP$10,'FLUJO REAL'!$E$9:$XFD$10,2,FALSE),HLOOKUP(AP$10,'FLUJO PROYECTADO'!$E$11:$XFD$46,'FLUJO COMPLETO'!$A37,FALSE)),"")</f>
        <v>0</v>
      </c>
      <c r="AQ37" s="2">
        <f>+IFERROR(IF(AQ$10&lt;=$E$2,HLOOKUP(AQ$10,'FLUJO REAL'!$E$13:$XFD$50,'FLUJO COMPLETO'!$A37,FALSE)/HLOOKUP('FLUJO COMPLETO'!AQ$10,'FLUJO REAL'!$E$9:$XFD$10,2,FALSE),HLOOKUP(AQ$10,'FLUJO PROYECTADO'!$E$11:$XFD$46,'FLUJO COMPLETO'!$A37,FALSE)),"")</f>
        <v>0</v>
      </c>
      <c r="AR37" s="2">
        <f>+IFERROR(IF(AR$10&lt;=$E$2,HLOOKUP(AR$10,'FLUJO REAL'!$E$13:$XFD$50,'FLUJO COMPLETO'!$A37,FALSE)/HLOOKUP('FLUJO COMPLETO'!AR$10,'FLUJO REAL'!$E$9:$XFD$10,2,FALSE),HLOOKUP(AR$10,'FLUJO PROYECTADO'!$E$11:$XFD$46,'FLUJO COMPLETO'!$A37,FALSE)),"")</f>
        <v>0</v>
      </c>
      <c r="AS37" s="2">
        <f>+IFERROR(IF(AS$10&lt;=$E$2,HLOOKUP(AS$10,'FLUJO REAL'!$E$13:$XFD$50,'FLUJO COMPLETO'!$A37,FALSE)/HLOOKUP('FLUJO COMPLETO'!AS$10,'FLUJO REAL'!$E$9:$XFD$10,2,FALSE),HLOOKUP(AS$10,'FLUJO PROYECTADO'!$E$11:$XFD$46,'FLUJO COMPLETO'!$A37,FALSE)),"")</f>
        <v>0</v>
      </c>
      <c r="AT37" s="2">
        <f>+IFERROR(IF(AT$10&lt;=$E$2,HLOOKUP(AT$10,'FLUJO REAL'!$E$13:$XFD$50,'FLUJO COMPLETO'!$A37,FALSE)/HLOOKUP('FLUJO COMPLETO'!AT$10,'FLUJO REAL'!$E$9:$XFD$10,2,FALSE),HLOOKUP(AT$10,'FLUJO PROYECTADO'!$E$11:$XFD$46,'FLUJO COMPLETO'!$A37,FALSE)),"")</f>
        <v>0</v>
      </c>
      <c r="AU37" s="2">
        <f>+IFERROR(IF(AU$10&lt;=$E$2,HLOOKUP(AU$10,'FLUJO REAL'!$E$13:$XFD$50,'FLUJO COMPLETO'!$A37,FALSE)/HLOOKUP('FLUJO COMPLETO'!AU$10,'FLUJO REAL'!$E$9:$XFD$10,2,FALSE),HLOOKUP(AU$10,'FLUJO PROYECTADO'!$E$11:$XFD$46,'FLUJO COMPLETO'!$A37,FALSE)),"")</f>
        <v>0</v>
      </c>
      <c r="AV37" s="2">
        <f>+IFERROR(IF(AV$10&lt;=$E$2,HLOOKUP(AV$10,'FLUJO REAL'!$E$13:$XFD$50,'FLUJO COMPLETO'!$A37,FALSE)/HLOOKUP('FLUJO COMPLETO'!AV$10,'FLUJO REAL'!$E$9:$XFD$10,2,FALSE),HLOOKUP(AV$10,'FLUJO PROYECTADO'!$E$11:$XFD$46,'FLUJO COMPLETO'!$A37,FALSE)),"")</f>
        <v>0</v>
      </c>
      <c r="AW37" s="2">
        <f>+IFERROR(IF(AW$10&lt;=$E$2,HLOOKUP(AW$10,'FLUJO REAL'!$E$13:$XFD$50,'FLUJO COMPLETO'!$A37,FALSE)/HLOOKUP('FLUJO COMPLETO'!AW$10,'FLUJO REAL'!$E$9:$XFD$10,2,FALSE),HLOOKUP(AW$10,'FLUJO PROYECTADO'!$E$11:$XFD$46,'FLUJO COMPLETO'!$A37,FALSE)),"")</f>
        <v>0</v>
      </c>
      <c r="AX37" s="2">
        <f>+IFERROR(IF(AX$10&lt;=$E$2,HLOOKUP(AX$10,'FLUJO REAL'!$E$13:$XFD$50,'FLUJO COMPLETO'!$A37,FALSE)/HLOOKUP('FLUJO COMPLETO'!AX$10,'FLUJO REAL'!$E$9:$XFD$10,2,FALSE),HLOOKUP(AX$10,'FLUJO PROYECTADO'!$E$11:$XFD$46,'FLUJO COMPLETO'!$A37,FALSE)),"")</f>
        <v>0</v>
      </c>
      <c r="AY37" s="2">
        <f>+IFERROR(IF(AY$10&lt;=$E$2,HLOOKUP(AY$10,'FLUJO REAL'!$E$13:$XFD$50,'FLUJO COMPLETO'!$A37,FALSE)/HLOOKUP('FLUJO COMPLETO'!AY$10,'FLUJO REAL'!$E$9:$XFD$10,2,FALSE),HLOOKUP(AY$10,'FLUJO PROYECTADO'!$E$11:$XFD$46,'FLUJO COMPLETO'!$A37,FALSE)),"")</f>
        <v>0</v>
      </c>
      <c r="AZ37" s="2">
        <f>+IFERROR(IF(AZ$10&lt;=$E$2,HLOOKUP(AZ$10,'FLUJO REAL'!$E$13:$XFD$50,'FLUJO COMPLETO'!$A37,FALSE)/HLOOKUP('FLUJO COMPLETO'!AZ$10,'FLUJO REAL'!$E$9:$XFD$10,2,FALSE),HLOOKUP(AZ$10,'FLUJO PROYECTADO'!$E$11:$XFD$46,'FLUJO COMPLETO'!$A37,FALSE)),"")</f>
        <v>0</v>
      </c>
      <c r="BA37" s="2">
        <f>+IFERROR(IF(BA$10&lt;=$E$2,HLOOKUP(BA$10,'FLUJO REAL'!$E$13:$XFD$50,'FLUJO COMPLETO'!$A37,FALSE)/HLOOKUP('FLUJO COMPLETO'!BA$10,'FLUJO REAL'!$E$9:$XFD$10,2,FALSE),HLOOKUP(BA$10,'FLUJO PROYECTADO'!$E$11:$XFD$46,'FLUJO COMPLETO'!$A37,FALSE)),"")</f>
        <v>0</v>
      </c>
      <c r="BB37" s="2">
        <f>+IFERROR(IF(BB$10&lt;=$E$2,HLOOKUP(BB$10,'FLUJO REAL'!$E$13:$XFD$50,'FLUJO COMPLETO'!$A37,FALSE)/HLOOKUP('FLUJO COMPLETO'!BB$10,'FLUJO REAL'!$E$9:$XFD$10,2,FALSE),HLOOKUP(BB$10,'FLUJO PROYECTADO'!$E$11:$XFD$46,'FLUJO COMPLETO'!$A37,FALSE)),"")</f>
        <v>0</v>
      </c>
      <c r="BC37" s="2">
        <f>+IFERROR(IF(BC$10&lt;=$E$2,HLOOKUP(BC$10,'FLUJO REAL'!$E$13:$XFD$50,'FLUJO COMPLETO'!$A37,FALSE)/HLOOKUP('FLUJO COMPLETO'!BC$10,'FLUJO REAL'!$E$9:$XFD$10,2,FALSE),HLOOKUP(BC$10,'FLUJO PROYECTADO'!$E$11:$XFD$46,'FLUJO COMPLETO'!$A37,FALSE)),"")</f>
        <v>0</v>
      </c>
      <c r="BD37" s="2">
        <f>+IFERROR(IF(BD$10&lt;=$E$2,HLOOKUP(BD$10,'FLUJO REAL'!$E$13:$XFD$50,'FLUJO COMPLETO'!$A37,FALSE)/HLOOKUP('FLUJO COMPLETO'!BD$10,'FLUJO REAL'!$E$9:$XFD$10,2,FALSE),HLOOKUP(BD$10,'FLUJO PROYECTADO'!$E$11:$XFD$46,'FLUJO COMPLETO'!$A37,FALSE)),"")</f>
        <v>0</v>
      </c>
      <c r="BE37" s="2">
        <f>+IFERROR(IF(BE$10&lt;=$E$2,HLOOKUP(BE$10,'FLUJO REAL'!$E$13:$XFD$50,'FLUJO COMPLETO'!$A37,FALSE)/HLOOKUP('FLUJO COMPLETO'!BE$10,'FLUJO REAL'!$E$9:$XFD$10,2,FALSE),HLOOKUP(BE$10,'FLUJO PROYECTADO'!$E$11:$XFD$46,'FLUJO COMPLETO'!$A37,FALSE)),"")</f>
        <v>0</v>
      </c>
      <c r="BF37" s="2">
        <f>+IFERROR(IF(BF$10&lt;=$E$2,HLOOKUP(BF$10,'FLUJO REAL'!$E$13:$XFD$50,'FLUJO COMPLETO'!$A37,FALSE)/HLOOKUP('FLUJO COMPLETO'!BF$10,'FLUJO REAL'!$E$9:$XFD$10,2,FALSE),HLOOKUP(BF$10,'FLUJO PROYECTADO'!$E$11:$XFD$46,'FLUJO COMPLETO'!$A37,FALSE)),"")</f>
        <v>0</v>
      </c>
      <c r="BG37" s="2">
        <f>+IFERROR(IF(BG$10&lt;=$E$2,HLOOKUP(BG$10,'FLUJO REAL'!$E$13:$XFD$50,'FLUJO COMPLETO'!$A37,FALSE)/HLOOKUP('FLUJO COMPLETO'!BG$10,'FLUJO REAL'!$E$9:$XFD$10,2,FALSE),HLOOKUP(BG$10,'FLUJO PROYECTADO'!$E$11:$XFD$46,'FLUJO COMPLETO'!$A37,FALSE)),"")</f>
        <v>0</v>
      </c>
      <c r="BH37" s="2">
        <f>+IFERROR(IF(BH$10&lt;=$E$2,HLOOKUP(BH$10,'FLUJO REAL'!$E$13:$XFD$50,'FLUJO COMPLETO'!$A37,FALSE)/HLOOKUP('FLUJO COMPLETO'!BH$10,'FLUJO REAL'!$E$9:$XFD$10,2,FALSE),HLOOKUP(BH$10,'FLUJO PROYECTADO'!$E$11:$XFD$46,'FLUJO COMPLETO'!$A37,FALSE)),"")</f>
        <v>0</v>
      </c>
      <c r="BI37" s="2">
        <f>+IFERROR(IF(BI$10&lt;=$E$2,HLOOKUP(BI$10,'FLUJO REAL'!$E$13:$XFD$50,'FLUJO COMPLETO'!$A37,FALSE)/HLOOKUP('FLUJO COMPLETO'!BI$10,'FLUJO REAL'!$E$9:$XFD$10,2,FALSE),HLOOKUP(BI$10,'FLUJO PROYECTADO'!$E$11:$XFD$46,'FLUJO COMPLETO'!$A37,FALSE)),"")</f>
        <v>0</v>
      </c>
      <c r="BJ37" s="2">
        <f>+IFERROR(IF(BJ$10&lt;=$E$2,HLOOKUP(BJ$10,'FLUJO REAL'!$E$13:$XFD$50,'FLUJO COMPLETO'!$A37,FALSE)/HLOOKUP('FLUJO COMPLETO'!BJ$10,'FLUJO REAL'!$E$9:$XFD$10,2,FALSE),HLOOKUP(BJ$10,'FLUJO PROYECTADO'!$E$11:$XFD$46,'FLUJO COMPLETO'!$A37,FALSE)),"")</f>
        <v>0</v>
      </c>
      <c r="BK37" s="2">
        <f>+IFERROR(IF(BK$10&lt;=$E$2,HLOOKUP(BK$10,'FLUJO REAL'!$E$13:$XFD$50,'FLUJO COMPLETO'!$A37,FALSE)/HLOOKUP('FLUJO COMPLETO'!BK$10,'FLUJO REAL'!$E$9:$XFD$10,2,FALSE),HLOOKUP(BK$10,'FLUJO PROYECTADO'!$E$11:$XFD$46,'FLUJO COMPLETO'!$A37,FALSE)),"")</f>
        <v>0</v>
      </c>
      <c r="BL37" s="2">
        <f>+IFERROR(IF(BL$10&lt;=$E$2,HLOOKUP(BL$10,'FLUJO REAL'!$E$13:$XFD$50,'FLUJO COMPLETO'!$A37,FALSE)/HLOOKUP('FLUJO COMPLETO'!BL$10,'FLUJO REAL'!$E$9:$XFD$10,2,FALSE),HLOOKUP(BL$10,'FLUJO PROYECTADO'!$E$11:$XFD$46,'FLUJO COMPLETO'!$A37,FALSE)),"")</f>
        <v>0</v>
      </c>
      <c r="BM37" s="2">
        <f>+IFERROR(IF(BM$10&lt;=$E$2,HLOOKUP(BM$10,'FLUJO REAL'!$E$13:$XFD$50,'FLUJO COMPLETO'!$A37,FALSE)/HLOOKUP('FLUJO COMPLETO'!BM$10,'FLUJO REAL'!$E$9:$XFD$10,2,FALSE),HLOOKUP(BM$10,'FLUJO PROYECTADO'!$E$11:$XFD$46,'FLUJO COMPLETO'!$A37,FALSE)),"")</f>
        <v>0</v>
      </c>
    </row>
    <row r="38" spans="1:65" ht="15.75" x14ac:dyDescent="0.25">
      <c r="A38">
        <v>29</v>
      </c>
      <c r="B38" s="153"/>
      <c r="C38" s="155"/>
      <c r="D38" s="11" t="s">
        <v>29</v>
      </c>
      <c r="E38" s="26">
        <f t="shared" si="6"/>
        <v>0</v>
      </c>
      <c r="F38" s="2" t="str">
        <f>+IFERROR(IF(F$10&lt;=$E$2,HLOOKUP(F$10,'FLUJO REAL'!$E$13:$XFD$50,'FLUJO COMPLETO'!$A38,FALSE)/HLOOKUP('FLUJO COMPLETO'!F$10,'FLUJO REAL'!$E$9:$XFD$10,2,FALSE),HLOOKUP(F$10,'FLUJO PROYECTADO'!$E$11:$XFD$46,'FLUJO COMPLETO'!$A38,FALSE)),"")</f>
        <v/>
      </c>
      <c r="G38" s="2">
        <f>+IFERROR(IF(G$10&lt;=$E$2,HLOOKUP(G$10,'FLUJO REAL'!$E$13:$XFD$50,'FLUJO COMPLETO'!$A38,FALSE)/HLOOKUP('FLUJO COMPLETO'!G$10,'FLUJO REAL'!$E$9:$XFD$10,2,FALSE),HLOOKUP(G$10,'FLUJO PROYECTADO'!$E$11:$XFD$46,'FLUJO COMPLETO'!$A38,FALSE)),"")</f>
        <v>0</v>
      </c>
      <c r="H38" s="2">
        <f>+IFERROR(IF(H$10&lt;=$E$2,HLOOKUP(H$10,'FLUJO REAL'!$E$13:$XFD$50,'FLUJO COMPLETO'!$A38,FALSE)/HLOOKUP('FLUJO COMPLETO'!H$10,'FLUJO REAL'!$E$9:$XFD$10,2,FALSE),HLOOKUP(H$10,'FLUJO PROYECTADO'!$E$11:$XFD$46,'FLUJO COMPLETO'!$A38,FALSE)),"")</f>
        <v>0</v>
      </c>
      <c r="I38" s="2">
        <f>+IFERROR(IF(I$10&lt;=$E$2,HLOOKUP(I$10,'FLUJO REAL'!$E$13:$XFD$50,'FLUJO COMPLETO'!$A38,FALSE)/HLOOKUP('FLUJO COMPLETO'!I$10,'FLUJO REAL'!$E$9:$XFD$10,2,FALSE),HLOOKUP(I$10,'FLUJO PROYECTADO'!$E$11:$XFD$46,'FLUJO COMPLETO'!$A38,FALSE)),"")</f>
        <v>0</v>
      </c>
      <c r="J38" s="2">
        <f>+IFERROR(IF(J$10&lt;=$E$2,HLOOKUP(J$10,'FLUJO REAL'!$E$13:$XFD$50,'FLUJO COMPLETO'!$A38,FALSE)/HLOOKUP('FLUJO COMPLETO'!J$10,'FLUJO REAL'!$E$9:$XFD$10,2,FALSE),HLOOKUP(J$10,'FLUJO PROYECTADO'!$E$11:$XFD$46,'FLUJO COMPLETO'!$A38,FALSE)),"")</f>
        <v>0</v>
      </c>
      <c r="K38" s="2">
        <f>+IFERROR(IF(K$10&lt;=$E$2,HLOOKUP(K$10,'FLUJO REAL'!$E$13:$XFD$50,'FLUJO COMPLETO'!$A38,FALSE)/HLOOKUP('FLUJO COMPLETO'!K$10,'FLUJO REAL'!$E$9:$XFD$10,2,FALSE),HLOOKUP(K$10,'FLUJO PROYECTADO'!$E$11:$XFD$46,'FLUJO COMPLETO'!$A38,FALSE)),"")</f>
        <v>0</v>
      </c>
      <c r="L38" s="2">
        <f>+IFERROR(IF(L$10&lt;=$E$2,HLOOKUP(L$10,'FLUJO REAL'!$E$13:$XFD$50,'FLUJO COMPLETO'!$A38,FALSE)/HLOOKUP('FLUJO COMPLETO'!L$10,'FLUJO REAL'!$E$9:$XFD$10,2,FALSE),HLOOKUP(L$10,'FLUJO PROYECTADO'!$E$11:$XFD$46,'FLUJO COMPLETO'!$A38,FALSE)),"")</f>
        <v>0</v>
      </c>
      <c r="M38" s="2">
        <f>+IFERROR(IF(M$10&lt;=$E$2,HLOOKUP(M$10,'FLUJO REAL'!$E$13:$XFD$50,'FLUJO COMPLETO'!$A38,FALSE)/HLOOKUP('FLUJO COMPLETO'!M$10,'FLUJO REAL'!$E$9:$XFD$10,2,FALSE),HLOOKUP(M$10,'FLUJO PROYECTADO'!$E$11:$XFD$46,'FLUJO COMPLETO'!$A38,FALSE)),"")</f>
        <v>0</v>
      </c>
      <c r="N38" s="2">
        <f>+IFERROR(IF(N$10&lt;=$E$2,HLOOKUP(N$10,'FLUJO REAL'!$E$13:$XFD$50,'FLUJO COMPLETO'!$A38,FALSE)/HLOOKUP('FLUJO COMPLETO'!N$10,'FLUJO REAL'!$E$9:$XFD$10,2,FALSE),HLOOKUP(N$10,'FLUJO PROYECTADO'!$E$11:$XFD$46,'FLUJO COMPLETO'!$A38,FALSE)),"")</f>
        <v>0</v>
      </c>
      <c r="O38" s="2">
        <f>+IFERROR(IF(O$10&lt;=$E$2,HLOOKUP(O$10,'FLUJO REAL'!$E$13:$XFD$50,'FLUJO COMPLETO'!$A38,FALSE)/HLOOKUP('FLUJO COMPLETO'!O$10,'FLUJO REAL'!$E$9:$XFD$10,2,FALSE),HLOOKUP(O$10,'FLUJO PROYECTADO'!$E$11:$XFD$46,'FLUJO COMPLETO'!$A38,FALSE)),"")</f>
        <v>0</v>
      </c>
      <c r="P38" s="2">
        <f>+IFERROR(IF(P$10&lt;=$E$2,HLOOKUP(P$10,'FLUJO REAL'!$E$13:$XFD$50,'FLUJO COMPLETO'!$A38,FALSE)/HLOOKUP('FLUJO COMPLETO'!P$10,'FLUJO REAL'!$E$9:$XFD$10,2,FALSE),HLOOKUP(P$10,'FLUJO PROYECTADO'!$E$11:$XFD$46,'FLUJO COMPLETO'!$A38,FALSE)),"")</f>
        <v>0</v>
      </c>
      <c r="Q38" s="2">
        <f>+IFERROR(IF(Q$10&lt;=$E$2,HLOOKUP(Q$10,'FLUJO REAL'!$E$13:$XFD$50,'FLUJO COMPLETO'!$A38,FALSE)/HLOOKUP('FLUJO COMPLETO'!Q$10,'FLUJO REAL'!$E$9:$XFD$10,2,FALSE),HLOOKUP(Q$10,'FLUJO PROYECTADO'!$E$11:$XFD$46,'FLUJO COMPLETO'!$A38,FALSE)),"")</f>
        <v>0</v>
      </c>
      <c r="R38" s="2">
        <f>+IFERROR(IF(R$10&lt;=$E$2,HLOOKUP(R$10,'FLUJO REAL'!$E$13:$XFD$50,'FLUJO COMPLETO'!$A38,FALSE)/HLOOKUP('FLUJO COMPLETO'!R$10,'FLUJO REAL'!$E$9:$XFD$10,2,FALSE),HLOOKUP(R$10,'FLUJO PROYECTADO'!$E$11:$XFD$46,'FLUJO COMPLETO'!$A38,FALSE)),"")</f>
        <v>0</v>
      </c>
      <c r="S38" s="2">
        <f>+IFERROR(IF(S$10&lt;=$E$2,HLOOKUP(S$10,'FLUJO REAL'!$E$13:$XFD$50,'FLUJO COMPLETO'!$A38,FALSE)/HLOOKUP('FLUJO COMPLETO'!S$10,'FLUJO REAL'!$E$9:$XFD$10,2,FALSE),HLOOKUP(S$10,'FLUJO PROYECTADO'!$E$11:$XFD$46,'FLUJO COMPLETO'!$A38,FALSE)),"")</f>
        <v>0</v>
      </c>
      <c r="T38" s="2">
        <f>+IFERROR(IF(T$10&lt;=$E$2,HLOOKUP(T$10,'FLUJO REAL'!$E$13:$XFD$50,'FLUJO COMPLETO'!$A38,FALSE)/HLOOKUP('FLUJO COMPLETO'!T$10,'FLUJO REAL'!$E$9:$XFD$10,2,FALSE),HLOOKUP(T$10,'FLUJO PROYECTADO'!$E$11:$XFD$46,'FLUJO COMPLETO'!$A38,FALSE)),"")</f>
        <v>0</v>
      </c>
      <c r="U38" s="2">
        <f>+IFERROR(IF(U$10&lt;=$E$2,HLOOKUP(U$10,'FLUJO REAL'!$E$13:$XFD$50,'FLUJO COMPLETO'!$A38,FALSE)/HLOOKUP('FLUJO COMPLETO'!U$10,'FLUJO REAL'!$E$9:$XFD$10,2,FALSE),HLOOKUP(U$10,'FLUJO PROYECTADO'!$E$11:$XFD$46,'FLUJO COMPLETO'!$A38,FALSE)),"")</f>
        <v>0</v>
      </c>
      <c r="V38" s="2">
        <f>+IFERROR(IF(V$10&lt;=$E$2,HLOOKUP(V$10,'FLUJO REAL'!$E$13:$XFD$50,'FLUJO COMPLETO'!$A38,FALSE)/HLOOKUP('FLUJO COMPLETO'!V$10,'FLUJO REAL'!$E$9:$XFD$10,2,FALSE),HLOOKUP(V$10,'FLUJO PROYECTADO'!$E$11:$XFD$46,'FLUJO COMPLETO'!$A38,FALSE)),"")</f>
        <v>0</v>
      </c>
      <c r="W38" s="2">
        <f>+IFERROR(IF(W$10&lt;=$E$2,HLOOKUP(W$10,'FLUJO REAL'!$E$13:$XFD$50,'FLUJO COMPLETO'!$A38,FALSE)/HLOOKUP('FLUJO COMPLETO'!W$10,'FLUJO REAL'!$E$9:$XFD$10,2,FALSE),HLOOKUP(W$10,'FLUJO PROYECTADO'!$E$11:$XFD$46,'FLUJO COMPLETO'!$A38,FALSE)),"")</f>
        <v>0</v>
      </c>
      <c r="X38" s="2">
        <f>+IFERROR(IF(X$10&lt;=$E$2,HLOOKUP(X$10,'FLUJO REAL'!$E$13:$XFD$50,'FLUJO COMPLETO'!$A38,FALSE)/HLOOKUP('FLUJO COMPLETO'!X$10,'FLUJO REAL'!$E$9:$XFD$10,2,FALSE),HLOOKUP(X$10,'FLUJO PROYECTADO'!$E$11:$XFD$46,'FLUJO COMPLETO'!$A38,FALSE)),"")</f>
        <v>0</v>
      </c>
      <c r="Y38" s="2">
        <f>+IFERROR(IF(Y$10&lt;=$E$2,HLOOKUP(Y$10,'FLUJO REAL'!$E$13:$XFD$50,'FLUJO COMPLETO'!$A38,FALSE)/HLOOKUP('FLUJO COMPLETO'!Y$10,'FLUJO REAL'!$E$9:$XFD$10,2,FALSE),HLOOKUP(Y$10,'FLUJO PROYECTADO'!$E$11:$XFD$46,'FLUJO COMPLETO'!$A38,FALSE)),"")</f>
        <v>0</v>
      </c>
      <c r="Z38" s="2">
        <f>+IFERROR(IF(Z$10&lt;=$E$2,HLOOKUP(Z$10,'FLUJO REAL'!$E$13:$XFD$50,'FLUJO COMPLETO'!$A38,FALSE)/HLOOKUP('FLUJO COMPLETO'!Z$10,'FLUJO REAL'!$E$9:$XFD$10,2,FALSE),HLOOKUP(Z$10,'FLUJO PROYECTADO'!$E$11:$XFD$46,'FLUJO COMPLETO'!$A38,FALSE)),"")</f>
        <v>0</v>
      </c>
      <c r="AA38" s="2">
        <f>+IFERROR(IF(AA$10&lt;=$E$2,HLOOKUP(AA$10,'FLUJO REAL'!$E$13:$XFD$50,'FLUJO COMPLETO'!$A38,FALSE)/HLOOKUP('FLUJO COMPLETO'!AA$10,'FLUJO REAL'!$E$9:$XFD$10,2,FALSE),HLOOKUP(AA$10,'FLUJO PROYECTADO'!$E$11:$XFD$46,'FLUJO COMPLETO'!$A38,FALSE)),"")</f>
        <v>0</v>
      </c>
      <c r="AB38" s="2">
        <f>+IFERROR(IF(AB$10&lt;=$E$2,HLOOKUP(AB$10,'FLUJO REAL'!$E$13:$XFD$50,'FLUJO COMPLETO'!$A38,FALSE)/HLOOKUP('FLUJO COMPLETO'!AB$10,'FLUJO REAL'!$E$9:$XFD$10,2,FALSE),HLOOKUP(AB$10,'FLUJO PROYECTADO'!$E$11:$XFD$46,'FLUJO COMPLETO'!$A38,FALSE)),"")</f>
        <v>0</v>
      </c>
      <c r="AC38" s="2">
        <f>+IFERROR(IF(AC$10&lt;=$E$2,HLOOKUP(AC$10,'FLUJO REAL'!$E$13:$XFD$50,'FLUJO COMPLETO'!$A38,FALSE)/HLOOKUP('FLUJO COMPLETO'!AC$10,'FLUJO REAL'!$E$9:$XFD$10,2,FALSE),HLOOKUP(AC$10,'FLUJO PROYECTADO'!$E$11:$XFD$46,'FLUJO COMPLETO'!$A38,FALSE)),"")</f>
        <v>0</v>
      </c>
      <c r="AD38" s="2">
        <f>+IFERROR(IF(AD$10&lt;=$E$2,HLOOKUP(AD$10,'FLUJO REAL'!$E$13:$XFD$50,'FLUJO COMPLETO'!$A38,FALSE)/HLOOKUP('FLUJO COMPLETO'!AD$10,'FLUJO REAL'!$E$9:$XFD$10,2,FALSE),HLOOKUP(AD$10,'FLUJO PROYECTADO'!$E$11:$XFD$46,'FLUJO COMPLETO'!$A38,FALSE)),"")</f>
        <v>0</v>
      </c>
      <c r="AE38" s="2">
        <f>+IFERROR(IF(AE$10&lt;=$E$2,HLOOKUP(AE$10,'FLUJO REAL'!$E$13:$XFD$50,'FLUJO COMPLETO'!$A38,FALSE)/HLOOKUP('FLUJO COMPLETO'!AE$10,'FLUJO REAL'!$E$9:$XFD$10,2,FALSE),HLOOKUP(AE$10,'FLUJO PROYECTADO'!$E$11:$XFD$46,'FLUJO COMPLETO'!$A38,FALSE)),"")</f>
        <v>0</v>
      </c>
      <c r="AF38" s="2">
        <f>+IFERROR(IF(AF$10&lt;=$E$2,HLOOKUP(AF$10,'FLUJO REAL'!$E$13:$XFD$50,'FLUJO COMPLETO'!$A38,FALSE)/HLOOKUP('FLUJO COMPLETO'!AF$10,'FLUJO REAL'!$E$9:$XFD$10,2,FALSE),HLOOKUP(AF$10,'FLUJO PROYECTADO'!$E$11:$XFD$46,'FLUJO COMPLETO'!$A38,FALSE)),"")</f>
        <v>0</v>
      </c>
      <c r="AG38" s="2">
        <f>+IFERROR(IF(AG$10&lt;=$E$2,HLOOKUP(AG$10,'FLUJO REAL'!$E$13:$XFD$50,'FLUJO COMPLETO'!$A38,FALSE)/HLOOKUP('FLUJO COMPLETO'!AG$10,'FLUJO REAL'!$E$9:$XFD$10,2,FALSE),HLOOKUP(AG$10,'FLUJO PROYECTADO'!$E$11:$XFD$46,'FLUJO COMPLETO'!$A38,FALSE)),"")</f>
        <v>0</v>
      </c>
      <c r="AH38" s="2">
        <f>+IFERROR(IF(AH$10&lt;=$E$2,HLOOKUP(AH$10,'FLUJO REAL'!$E$13:$XFD$50,'FLUJO COMPLETO'!$A38,FALSE)/HLOOKUP('FLUJO COMPLETO'!AH$10,'FLUJO REAL'!$E$9:$XFD$10,2,FALSE),HLOOKUP(AH$10,'FLUJO PROYECTADO'!$E$11:$XFD$46,'FLUJO COMPLETO'!$A38,FALSE)),"")</f>
        <v>0</v>
      </c>
      <c r="AI38" s="2">
        <f>+IFERROR(IF(AI$10&lt;=$E$2,HLOOKUP(AI$10,'FLUJO REAL'!$E$13:$XFD$50,'FLUJO COMPLETO'!$A38,FALSE)/HLOOKUP('FLUJO COMPLETO'!AI$10,'FLUJO REAL'!$E$9:$XFD$10,2,FALSE),HLOOKUP(AI$10,'FLUJO PROYECTADO'!$E$11:$XFD$46,'FLUJO COMPLETO'!$A38,FALSE)),"")</f>
        <v>0</v>
      </c>
      <c r="AJ38" s="2">
        <f>+IFERROR(IF(AJ$10&lt;=$E$2,HLOOKUP(AJ$10,'FLUJO REAL'!$E$13:$XFD$50,'FLUJO COMPLETO'!$A38,FALSE)/HLOOKUP('FLUJO COMPLETO'!AJ$10,'FLUJO REAL'!$E$9:$XFD$10,2,FALSE),HLOOKUP(AJ$10,'FLUJO PROYECTADO'!$E$11:$XFD$46,'FLUJO COMPLETO'!$A38,FALSE)),"")</f>
        <v>0</v>
      </c>
      <c r="AK38" s="2">
        <f>+IFERROR(IF(AK$10&lt;=$E$2,HLOOKUP(AK$10,'FLUJO REAL'!$E$13:$XFD$50,'FLUJO COMPLETO'!$A38,FALSE)/HLOOKUP('FLUJO COMPLETO'!AK$10,'FLUJO REAL'!$E$9:$XFD$10,2,FALSE),HLOOKUP(AK$10,'FLUJO PROYECTADO'!$E$11:$XFD$46,'FLUJO COMPLETO'!$A38,FALSE)),"")</f>
        <v>0</v>
      </c>
      <c r="AL38" s="2">
        <f>+IFERROR(IF(AL$10&lt;=$E$2,HLOOKUP(AL$10,'FLUJO REAL'!$E$13:$XFD$50,'FLUJO COMPLETO'!$A38,FALSE)/HLOOKUP('FLUJO COMPLETO'!AL$10,'FLUJO REAL'!$E$9:$XFD$10,2,FALSE),HLOOKUP(AL$10,'FLUJO PROYECTADO'!$E$11:$XFD$46,'FLUJO COMPLETO'!$A38,FALSE)),"")</f>
        <v>0</v>
      </c>
      <c r="AM38" s="2">
        <f>+IFERROR(IF(AM$10&lt;=$E$2,HLOOKUP(AM$10,'FLUJO REAL'!$E$13:$XFD$50,'FLUJO COMPLETO'!$A38,FALSE)/HLOOKUP('FLUJO COMPLETO'!AM$10,'FLUJO REAL'!$E$9:$XFD$10,2,FALSE),HLOOKUP(AM$10,'FLUJO PROYECTADO'!$E$11:$XFD$46,'FLUJO COMPLETO'!$A38,FALSE)),"")</f>
        <v>0</v>
      </c>
      <c r="AN38" s="2">
        <f>+IFERROR(IF(AN$10&lt;=$E$2,HLOOKUP(AN$10,'FLUJO REAL'!$E$13:$XFD$50,'FLUJO COMPLETO'!$A38,FALSE)/HLOOKUP('FLUJO COMPLETO'!AN$10,'FLUJO REAL'!$E$9:$XFD$10,2,FALSE),HLOOKUP(AN$10,'FLUJO PROYECTADO'!$E$11:$XFD$46,'FLUJO COMPLETO'!$A38,FALSE)),"")</f>
        <v>0</v>
      </c>
      <c r="AO38" s="2">
        <f>+IFERROR(IF(AO$10&lt;=$E$2,HLOOKUP(AO$10,'FLUJO REAL'!$E$13:$XFD$50,'FLUJO COMPLETO'!$A38,FALSE)/HLOOKUP('FLUJO COMPLETO'!AO$10,'FLUJO REAL'!$E$9:$XFD$10,2,FALSE),HLOOKUP(AO$10,'FLUJO PROYECTADO'!$E$11:$XFD$46,'FLUJO COMPLETO'!$A38,FALSE)),"")</f>
        <v>0</v>
      </c>
      <c r="AP38" s="2">
        <f>+IFERROR(IF(AP$10&lt;=$E$2,HLOOKUP(AP$10,'FLUJO REAL'!$E$13:$XFD$50,'FLUJO COMPLETO'!$A38,FALSE)/HLOOKUP('FLUJO COMPLETO'!AP$10,'FLUJO REAL'!$E$9:$XFD$10,2,FALSE),HLOOKUP(AP$10,'FLUJO PROYECTADO'!$E$11:$XFD$46,'FLUJO COMPLETO'!$A38,FALSE)),"")</f>
        <v>0</v>
      </c>
      <c r="AQ38" s="2">
        <f>+IFERROR(IF(AQ$10&lt;=$E$2,HLOOKUP(AQ$10,'FLUJO REAL'!$E$13:$XFD$50,'FLUJO COMPLETO'!$A38,FALSE)/HLOOKUP('FLUJO COMPLETO'!AQ$10,'FLUJO REAL'!$E$9:$XFD$10,2,FALSE),HLOOKUP(AQ$10,'FLUJO PROYECTADO'!$E$11:$XFD$46,'FLUJO COMPLETO'!$A38,FALSE)),"")</f>
        <v>0</v>
      </c>
      <c r="AR38" s="2">
        <f>+IFERROR(IF(AR$10&lt;=$E$2,HLOOKUP(AR$10,'FLUJO REAL'!$E$13:$XFD$50,'FLUJO COMPLETO'!$A38,FALSE)/HLOOKUP('FLUJO COMPLETO'!AR$10,'FLUJO REAL'!$E$9:$XFD$10,2,FALSE),HLOOKUP(AR$10,'FLUJO PROYECTADO'!$E$11:$XFD$46,'FLUJO COMPLETO'!$A38,FALSE)),"")</f>
        <v>0</v>
      </c>
      <c r="AS38" s="2">
        <f>+IFERROR(IF(AS$10&lt;=$E$2,HLOOKUP(AS$10,'FLUJO REAL'!$E$13:$XFD$50,'FLUJO COMPLETO'!$A38,FALSE)/HLOOKUP('FLUJO COMPLETO'!AS$10,'FLUJO REAL'!$E$9:$XFD$10,2,FALSE),HLOOKUP(AS$10,'FLUJO PROYECTADO'!$E$11:$XFD$46,'FLUJO COMPLETO'!$A38,FALSE)),"")</f>
        <v>0</v>
      </c>
      <c r="AT38" s="2">
        <f>+IFERROR(IF(AT$10&lt;=$E$2,HLOOKUP(AT$10,'FLUJO REAL'!$E$13:$XFD$50,'FLUJO COMPLETO'!$A38,FALSE)/HLOOKUP('FLUJO COMPLETO'!AT$10,'FLUJO REAL'!$E$9:$XFD$10,2,FALSE),HLOOKUP(AT$10,'FLUJO PROYECTADO'!$E$11:$XFD$46,'FLUJO COMPLETO'!$A38,FALSE)),"")</f>
        <v>0</v>
      </c>
      <c r="AU38" s="2">
        <f>+IFERROR(IF(AU$10&lt;=$E$2,HLOOKUP(AU$10,'FLUJO REAL'!$E$13:$XFD$50,'FLUJO COMPLETO'!$A38,FALSE)/HLOOKUP('FLUJO COMPLETO'!AU$10,'FLUJO REAL'!$E$9:$XFD$10,2,FALSE),HLOOKUP(AU$10,'FLUJO PROYECTADO'!$E$11:$XFD$46,'FLUJO COMPLETO'!$A38,FALSE)),"")</f>
        <v>0</v>
      </c>
      <c r="AV38" s="2">
        <f>+IFERROR(IF(AV$10&lt;=$E$2,HLOOKUP(AV$10,'FLUJO REAL'!$E$13:$XFD$50,'FLUJO COMPLETO'!$A38,FALSE)/HLOOKUP('FLUJO COMPLETO'!AV$10,'FLUJO REAL'!$E$9:$XFD$10,2,FALSE),HLOOKUP(AV$10,'FLUJO PROYECTADO'!$E$11:$XFD$46,'FLUJO COMPLETO'!$A38,FALSE)),"")</f>
        <v>0</v>
      </c>
      <c r="AW38" s="2">
        <f>+IFERROR(IF(AW$10&lt;=$E$2,HLOOKUP(AW$10,'FLUJO REAL'!$E$13:$XFD$50,'FLUJO COMPLETO'!$A38,FALSE)/HLOOKUP('FLUJO COMPLETO'!AW$10,'FLUJO REAL'!$E$9:$XFD$10,2,FALSE),HLOOKUP(AW$10,'FLUJO PROYECTADO'!$E$11:$XFD$46,'FLUJO COMPLETO'!$A38,FALSE)),"")</f>
        <v>0</v>
      </c>
      <c r="AX38" s="2">
        <f>+IFERROR(IF(AX$10&lt;=$E$2,HLOOKUP(AX$10,'FLUJO REAL'!$E$13:$XFD$50,'FLUJO COMPLETO'!$A38,FALSE)/HLOOKUP('FLUJO COMPLETO'!AX$10,'FLUJO REAL'!$E$9:$XFD$10,2,FALSE),HLOOKUP(AX$10,'FLUJO PROYECTADO'!$E$11:$XFD$46,'FLUJO COMPLETO'!$A38,FALSE)),"")</f>
        <v>0</v>
      </c>
      <c r="AY38" s="2">
        <f>+IFERROR(IF(AY$10&lt;=$E$2,HLOOKUP(AY$10,'FLUJO REAL'!$E$13:$XFD$50,'FLUJO COMPLETO'!$A38,FALSE)/HLOOKUP('FLUJO COMPLETO'!AY$10,'FLUJO REAL'!$E$9:$XFD$10,2,FALSE),HLOOKUP(AY$10,'FLUJO PROYECTADO'!$E$11:$XFD$46,'FLUJO COMPLETO'!$A38,FALSE)),"")</f>
        <v>0</v>
      </c>
      <c r="AZ38" s="2">
        <f>+IFERROR(IF(AZ$10&lt;=$E$2,HLOOKUP(AZ$10,'FLUJO REAL'!$E$13:$XFD$50,'FLUJO COMPLETO'!$A38,FALSE)/HLOOKUP('FLUJO COMPLETO'!AZ$10,'FLUJO REAL'!$E$9:$XFD$10,2,FALSE),HLOOKUP(AZ$10,'FLUJO PROYECTADO'!$E$11:$XFD$46,'FLUJO COMPLETO'!$A38,FALSE)),"")</f>
        <v>0</v>
      </c>
      <c r="BA38" s="2">
        <f>+IFERROR(IF(BA$10&lt;=$E$2,HLOOKUP(BA$10,'FLUJO REAL'!$E$13:$XFD$50,'FLUJO COMPLETO'!$A38,FALSE)/HLOOKUP('FLUJO COMPLETO'!BA$10,'FLUJO REAL'!$E$9:$XFD$10,2,FALSE),HLOOKUP(BA$10,'FLUJO PROYECTADO'!$E$11:$XFD$46,'FLUJO COMPLETO'!$A38,FALSE)),"")</f>
        <v>0</v>
      </c>
      <c r="BB38" s="2">
        <f>+IFERROR(IF(BB$10&lt;=$E$2,HLOOKUP(BB$10,'FLUJO REAL'!$E$13:$XFD$50,'FLUJO COMPLETO'!$A38,FALSE)/HLOOKUP('FLUJO COMPLETO'!BB$10,'FLUJO REAL'!$E$9:$XFD$10,2,FALSE),HLOOKUP(BB$10,'FLUJO PROYECTADO'!$E$11:$XFD$46,'FLUJO COMPLETO'!$A38,FALSE)),"")</f>
        <v>0</v>
      </c>
      <c r="BC38" s="2">
        <f>+IFERROR(IF(BC$10&lt;=$E$2,HLOOKUP(BC$10,'FLUJO REAL'!$E$13:$XFD$50,'FLUJO COMPLETO'!$A38,FALSE)/HLOOKUP('FLUJO COMPLETO'!BC$10,'FLUJO REAL'!$E$9:$XFD$10,2,FALSE),HLOOKUP(BC$10,'FLUJO PROYECTADO'!$E$11:$XFD$46,'FLUJO COMPLETO'!$A38,FALSE)),"")</f>
        <v>0</v>
      </c>
      <c r="BD38" s="2">
        <f>+IFERROR(IF(BD$10&lt;=$E$2,HLOOKUP(BD$10,'FLUJO REAL'!$E$13:$XFD$50,'FLUJO COMPLETO'!$A38,FALSE)/HLOOKUP('FLUJO COMPLETO'!BD$10,'FLUJO REAL'!$E$9:$XFD$10,2,FALSE),HLOOKUP(BD$10,'FLUJO PROYECTADO'!$E$11:$XFD$46,'FLUJO COMPLETO'!$A38,FALSE)),"")</f>
        <v>0</v>
      </c>
      <c r="BE38" s="2">
        <f>+IFERROR(IF(BE$10&lt;=$E$2,HLOOKUP(BE$10,'FLUJO REAL'!$E$13:$XFD$50,'FLUJO COMPLETO'!$A38,FALSE)/HLOOKUP('FLUJO COMPLETO'!BE$10,'FLUJO REAL'!$E$9:$XFD$10,2,FALSE),HLOOKUP(BE$10,'FLUJO PROYECTADO'!$E$11:$XFD$46,'FLUJO COMPLETO'!$A38,FALSE)),"")</f>
        <v>0</v>
      </c>
      <c r="BF38" s="2">
        <f>+IFERROR(IF(BF$10&lt;=$E$2,HLOOKUP(BF$10,'FLUJO REAL'!$E$13:$XFD$50,'FLUJO COMPLETO'!$A38,FALSE)/HLOOKUP('FLUJO COMPLETO'!BF$10,'FLUJO REAL'!$E$9:$XFD$10,2,FALSE),HLOOKUP(BF$10,'FLUJO PROYECTADO'!$E$11:$XFD$46,'FLUJO COMPLETO'!$A38,FALSE)),"")</f>
        <v>0</v>
      </c>
      <c r="BG38" s="2">
        <f>+IFERROR(IF(BG$10&lt;=$E$2,HLOOKUP(BG$10,'FLUJO REAL'!$E$13:$XFD$50,'FLUJO COMPLETO'!$A38,FALSE)/HLOOKUP('FLUJO COMPLETO'!BG$10,'FLUJO REAL'!$E$9:$XFD$10,2,FALSE),HLOOKUP(BG$10,'FLUJO PROYECTADO'!$E$11:$XFD$46,'FLUJO COMPLETO'!$A38,FALSE)),"")</f>
        <v>0</v>
      </c>
      <c r="BH38" s="2">
        <f>+IFERROR(IF(BH$10&lt;=$E$2,HLOOKUP(BH$10,'FLUJO REAL'!$E$13:$XFD$50,'FLUJO COMPLETO'!$A38,FALSE)/HLOOKUP('FLUJO COMPLETO'!BH$10,'FLUJO REAL'!$E$9:$XFD$10,2,FALSE),HLOOKUP(BH$10,'FLUJO PROYECTADO'!$E$11:$XFD$46,'FLUJO COMPLETO'!$A38,FALSE)),"")</f>
        <v>0</v>
      </c>
      <c r="BI38" s="2">
        <f>+IFERROR(IF(BI$10&lt;=$E$2,HLOOKUP(BI$10,'FLUJO REAL'!$E$13:$XFD$50,'FLUJO COMPLETO'!$A38,FALSE)/HLOOKUP('FLUJO COMPLETO'!BI$10,'FLUJO REAL'!$E$9:$XFD$10,2,FALSE),HLOOKUP(BI$10,'FLUJO PROYECTADO'!$E$11:$XFD$46,'FLUJO COMPLETO'!$A38,FALSE)),"")</f>
        <v>0</v>
      </c>
      <c r="BJ38" s="2">
        <f>+IFERROR(IF(BJ$10&lt;=$E$2,HLOOKUP(BJ$10,'FLUJO REAL'!$E$13:$XFD$50,'FLUJO COMPLETO'!$A38,FALSE)/HLOOKUP('FLUJO COMPLETO'!BJ$10,'FLUJO REAL'!$E$9:$XFD$10,2,FALSE),HLOOKUP(BJ$10,'FLUJO PROYECTADO'!$E$11:$XFD$46,'FLUJO COMPLETO'!$A38,FALSE)),"")</f>
        <v>0</v>
      </c>
      <c r="BK38" s="2">
        <f>+IFERROR(IF(BK$10&lt;=$E$2,HLOOKUP(BK$10,'FLUJO REAL'!$E$13:$XFD$50,'FLUJO COMPLETO'!$A38,FALSE)/HLOOKUP('FLUJO COMPLETO'!BK$10,'FLUJO REAL'!$E$9:$XFD$10,2,FALSE),HLOOKUP(BK$10,'FLUJO PROYECTADO'!$E$11:$XFD$46,'FLUJO COMPLETO'!$A38,FALSE)),"")</f>
        <v>0</v>
      </c>
      <c r="BL38" s="2">
        <f>+IFERROR(IF(BL$10&lt;=$E$2,HLOOKUP(BL$10,'FLUJO REAL'!$E$13:$XFD$50,'FLUJO COMPLETO'!$A38,FALSE)/HLOOKUP('FLUJO COMPLETO'!BL$10,'FLUJO REAL'!$E$9:$XFD$10,2,FALSE),HLOOKUP(BL$10,'FLUJO PROYECTADO'!$E$11:$XFD$46,'FLUJO COMPLETO'!$A38,FALSE)),"")</f>
        <v>0</v>
      </c>
      <c r="BM38" s="2">
        <f>+IFERROR(IF(BM$10&lt;=$E$2,HLOOKUP(BM$10,'FLUJO REAL'!$E$13:$XFD$50,'FLUJO COMPLETO'!$A38,FALSE)/HLOOKUP('FLUJO COMPLETO'!BM$10,'FLUJO REAL'!$E$9:$XFD$10,2,FALSE),HLOOKUP(BM$10,'FLUJO PROYECTADO'!$E$11:$XFD$46,'FLUJO COMPLETO'!$A38,FALSE)),"")</f>
        <v>0</v>
      </c>
    </row>
    <row r="39" spans="1:65" ht="30" x14ac:dyDescent="0.25">
      <c r="A39">
        <v>30</v>
      </c>
      <c r="B39" s="153"/>
      <c r="C39" s="155" t="s">
        <v>30</v>
      </c>
      <c r="D39" s="10" t="s">
        <v>31</v>
      </c>
      <c r="E39" s="26">
        <f t="shared" si="6"/>
        <v>0</v>
      </c>
      <c r="F39" s="2" t="str">
        <f>+IFERROR(IF(F$10&lt;=$E$2,HLOOKUP(F$10,'FLUJO REAL'!$E$13:$XFD$50,'FLUJO COMPLETO'!$A39,FALSE)/HLOOKUP('FLUJO COMPLETO'!F$10,'FLUJO REAL'!$E$9:$XFD$10,2,FALSE),HLOOKUP(F$10,'FLUJO PROYECTADO'!$E$11:$XFD$46,'FLUJO COMPLETO'!$A39,FALSE)),"")</f>
        <v/>
      </c>
      <c r="G39" s="2">
        <f>+IFERROR(IF(G$10&lt;=$E$2,HLOOKUP(G$10,'FLUJO REAL'!$E$13:$XFD$50,'FLUJO COMPLETO'!$A39,FALSE)/HLOOKUP('FLUJO COMPLETO'!G$10,'FLUJO REAL'!$E$9:$XFD$10,2,FALSE),HLOOKUP(G$10,'FLUJO PROYECTADO'!$E$11:$XFD$46,'FLUJO COMPLETO'!$A39,FALSE)),"")</f>
        <v>0</v>
      </c>
      <c r="H39" s="2">
        <f>+IFERROR(IF(H$10&lt;=$E$2,HLOOKUP(H$10,'FLUJO REAL'!$E$13:$XFD$50,'FLUJO COMPLETO'!$A39,FALSE)/HLOOKUP('FLUJO COMPLETO'!H$10,'FLUJO REAL'!$E$9:$XFD$10,2,FALSE),HLOOKUP(H$10,'FLUJO PROYECTADO'!$E$11:$XFD$46,'FLUJO COMPLETO'!$A39,FALSE)),"")</f>
        <v>0</v>
      </c>
      <c r="I39" s="2">
        <f>+IFERROR(IF(I$10&lt;=$E$2,HLOOKUP(I$10,'FLUJO REAL'!$E$13:$XFD$50,'FLUJO COMPLETO'!$A39,FALSE)/HLOOKUP('FLUJO COMPLETO'!I$10,'FLUJO REAL'!$E$9:$XFD$10,2,FALSE),HLOOKUP(I$10,'FLUJO PROYECTADO'!$E$11:$XFD$46,'FLUJO COMPLETO'!$A39,FALSE)),"")</f>
        <v>0</v>
      </c>
      <c r="J39" s="2">
        <f>+IFERROR(IF(J$10&lt;=$E$2,HLOOKUP(J$10,'FLUJO REAL'!$E$13:$XFD$50,'FLUJO COMPLETO'!$A39,FALSE)/HLOOKUP('FLUJO COMPLETO'!J$10,'FLUJO REAL'!$E$9:$XFD$10,2,FALSE),HLOOKUP(J$10,'FLUJO PROYECTADO'!$E$11:$XFD$46,'FLUJO COMPLETO'!$A39,FALSE)),"")</f>
        <v>0</v>
      </c>
      <c r="K39" s="2">
        <f>+IFERROR(IF(K$10&lt;=$E$2,HLOOKUP(K$10,'FLUJO REAL'!$E$13:$XFD$50,'FLUJO COMPLETO'!$A39,FALSE)/HLOOKUP('FLUJO COMPLETO'!K$10,'FLUJO REAL'!$E$9:$XFD$10,2,FALSE),HLOOKUP(K$10,'FLUJO PROYECTADO'!$E$11:$XFD$46,'FLUJO COMPLETO'!$A39,FALSE)),"")</f>
        <v>0</v>
      </c>
      <c r="L39" s="2">
        <f>+IFERROR(IF(L$10&lt;=$E$2,HLOOKUP(L$10,'FLUJO REAL'!$E$13:$XFD$50,'FLUJO COMPLETO'!$A39,FALSE)/HLOOKUP('FLUJO COMPLETO'!L$10,'FLUJO REAL'!$E$9:$XFD$10,2,FALSE),HLOOKUP(L$10,'FLUJO PROYECTADO'!$E$11:$XFD$46,'FLUJO COMPLETO'!$A39,FALSE)),"")</f>
        <v>0</v>
      </c>
      <c r="M39" s="2">
        <f>+IFERROR(IF(M$10&lt;=$E$2,HLOOKUP(M$10,'FLUJO REAL'!$E$13:$XFD$50,'FLUJO COMPLETO'!$A39,FALSE)/HLOOKUP('FLUJO COMPLETO'!M$10,'FLUJO REAL'!$E$9:$XFD$10,2,FALSE),HLOOKUP(M$10,'FLUJO PROYECTADO'!$E$11:$XFD$46,'FLUJO COMPLETO'!$A39,FALSE)),"")</f>
        <v>0</v>
      </c>
      <c r="N39" s="2">
        <f>+IFERROR(IF(N$10&lt;=$E$2,HLOOKUP(N$10,'FLUJO REAL'!$E$13:$XFD$50,'FLUJO COMPLETO'!$A39,FALSE)/HLOOKUP('FLUJO COMPLETO'!N$10,'FLUJO REAL'!$E$9:$XFD$10,2,FALSE),HLOOKUP(N$10,'FLUJO PROYECTADO'!$E$11:$XFD$46,'FLUJO COMPLETO'!$A39,FALSE)),"")</f>
        <v>0</v>
      </c>
      <c r="O39" s="2">
        <f>+IFERROR(IF(O$10&lt;=$E$2,HLOOKUP(O$10,'FLUJO REAL'!$E$13:$XFD$50,'FLUJO COMPLETO'!$A39,FALSE)/HLOOKUP('FLUJO COMPLETO'!O$10,'FLUJO REAL'!$E$9:$XFD$10,2,FALSE),HLOOKUP(O$10,'FLUJO PROYECTADO'!$E$11:$XFD$46,'FLUJO COMPLETO'!$A39,FALSE)),"")</f>
        <v>0</v>
      </c>
      <c r="P39" s="2">
        <f>+IFERROR(IF(P$10&lt;=$E$2,HLOOKUP(P$10,'FLUJO REAL'!$E$13:$XFD$50,'FLUJO COMPLETO'!$A39,FALSE)/HLOOKUP('FLUJO COMPLETO'!P$10,'FLUJO REAL'!$E$9:$XFD$10,2,FALSE),HLOOKUP(P$10,'FLUJO PROYECTADO'!$E$11:$XFD$46,'FLUJO COMPLETO'!$A39,FALSE)),"")</f>
        <v>0</v>
      </c>
      <c r="Q39" s="2">
        <f>+IFERROR(IF(Q$10&lt;=$E$2,HLOOKUP(Q$10,'FLUJO REAL'!$E$13:$XFD$50,'FLUJO COMPLETO'!$A39,FALSE)/HLOOKUP('FLUJO COMPLETO'!Q$10,'FLUJO REAL'!$E$9:$XFD$10,2,FALSE),HLOOKUP(Q$10,'FLUJO PROYECTADO'!$E$11:$XFD$46,'FLUJO COMPLETO'!$A39,FALSE)),"")</f>
        <v>0</v>
      </c>
      <c r="R39" s="2">
        <f>+IFERROR(IF(R$10&lt;=$E$2,HLOOKUP(R$10,'FLUJO REAL'!$E$13:$XFD$50,'FLUJO COMPLETO'!$A39,FALSE)/HLOOKUP('FLUJO COMPLETO'!R$10,'FLUJO REAL'!$E$9:$XFD$10,2,FALSE),HLOOKUP(R$10,'FLUJO PROYECTADO'!$E$11:$XFD$46,'FLUJO COMPLETO'!$A39,FALSE)),"")</f>
        <v>0</v>
      </c>
      <c r="S39" s="2">
        <f>+IFERROR(IF(S$10&lt;=$E$2,HLOOKUP(S$10,'FLUJO REAL'!$E$13:$XFD$50,'FLUJO COMPLETO'!$A39,FALSE)/HLOOKUP('FLUJO COMPLETO'!S$10,'FLUJO REAL'!$E$9:$XFD$10,2,FALSE),HLOOKUP(S$10,'FLUJO PROYECTADO'!$E$11:$XFD$46,'FLUJO COMPLETO'!$A39,FALSE)),"")</f>
        <v>0</v>
      </c>
      <c r="T39" s="2">
        <f>+IFERROR(IF(T$10&lt;=$E$2,HLOOKUP(T$10,'FLUJO REAL'!$E$13:$XFD$50,'FLUJO COMPLETO'!$A39,FALSE)/HLOOKUP('FLUJO COMPLETO'!T$10,'FLUJO REAL'!$E$9:$XFD$10,2,FALSE),HLOOKUP(T$10,'FLUJO PROYECTADO'!$E$11:$XFD$46,'FLUJO COMPLETO'!$A39,FALSE)),"")</f>
        <v>0</v>
      </c>
      <c r="U39" s="2">
        <f>+IFERROR(IF(U$10&lt;=$E$2,HLOOKUP(U$10,'FLUJO REAL'!$E$13:$XFD$50,'FLUJO COMPLETO'!$A39,FALSE)/HLOOKUP('FLUJO COMPLETO'!U$10,'FLUJO REAL'!$E$9:$XFD$10,2,FALSE),HLOOKUP(U$10,'FLUJO PROYECTADO'!$E$11:$XFD$46,'FLUJO COMPLETO'!$A39,FALSE)),"")</f>
        <v>0</v>
      </c>
      <c r="V39" s="2">
        <f>+IFERROR(IF(V$10&lt;=$E$2,HLOOKUP(V$10,'FLUJO REAL'!$E$13:$XFD$50,'FLUJO COMPLETO'!$A39,FALSE)/HLOOKUP('FLUJO COMPLETO'!V$10,'FLUJO REAL'!$E$9:$XFD$10,2,FALSE),HLOOKUP(V$10,'FLUJO PROYECTADO'!$E$11:$XFD$46,'FLUJO COMPLETO'!$A39,FALSE)),"")</f>
        <v>0</v>
      </c>
      <c r="W39" s="2">
        <f>+IFERROR(IF(W$10&lt;=$E$2,HLOOKUP(W$10,'FLUJO REAL'!$E$13:$XFD$50,'FLUJO COMPLETO'!$A39,FALSE)/HLOOKUP('FLUJO COMPLETO'!W$10,'FLUJO REAL'!$E$9:$XFD$10,2,FALSE),HLOOKUP(W$10,'FLUJO PROYECTADO'!$E$11:$XFD$46,'FLUJO COMPLETO'!$A39,FALSE)),"")</f>
        <v>0</v>
      </c>
      <c r="X39" s="2">
        <f>+IFERROR(IF(X$10&lt;=$E$2,HLOOKUP(X$10,'FLUJO REAL'!$E$13:$XFD$50,'FLUJO COMPLETO'!$A39,FALSE)/HLOOKUP('FLUJO COMPLETO'!X$10,'FLUJO REAL'!$E$9:$XFD$10,2,FALSE),HLOOKUP(X$10,'FLUJO PROYECTADO'!$E$11:$XFD$46,'FLUJO COMPLETO'!$A39,FALSE)),"")</f>
        <v>0</v>
      </c>
      <c r="Y39" s="2">
        <f>+IFERROR(IF(Y$10&lt;=$E$2,HLOOKUP(Y$10,'FLUJO REAL'!$E$13:$XFD$50,'FLUJO COMPLETO'!$A39,FALSE)/HLOOKUP('FLUJO COMPLETO'!Y$10,'FLUJO REAL'!$E$9:$XFD$10,2,FALSE),HLOOKUP(Y$10,'FLUJO PROYECTADO'!$E$11:$XFD$46,'FLUJO COMPLETO'!$A39,FALSE)),"")</f>
        <v>0</v>
      </c>
      <c r="Z39" s="2">
        <f>+IFERROR(IF(Z$10&lt;=$E$2,HLOOKUP(Z$10,'FLUJO REAL'!$E$13:$XFD$50,'FLUJO COMPLETO'!$A39,FALSE)/HLOOKUP('FLUJO COMPLETO'!Z$10,'FLUJO REAL'!$E$9:$XFD$10,2,FALSE),HLOOKUP(Z$10,'FLUJO PROYECTADO'!$E$11:$XFD$46,'FLUJO COMPLETO'!$A39,FALSE)),"")</f>
        <v>0</v>
      </c>
      <c r="AA39" s="2">
        <f>+IFERROR(IF(AA$10&lt;=$E$2,HLOOKUP(AA$10,'FLUJO REAL'!$E$13:$XFD$50,'FLUJO COMPLETO'!$A39,FALSE)/HLOOKUP('FLUJO COMPLETO'!AA$10,'FLUJO REAL'!$E$9:$XFD$10,2,FALSE),HLOOKUP(AA$10,'FLUJO PROYECTADO'!$E$11:$XFD$46,'FLUJO COMPLETO'!$A39,FALSE)),"")</f>
        <v>0</v>
      </c>
      <c r="AB39" s="2">
        <f>+IFERROR(IF(AB$10&lt;=$E$2,HLOOKUP(AB$10,'FLUJO REAL'!$E$13:$XFD$50,'FLUJO COMPLETO'!$A39,FALSE)/HLOOKUP('FLUJO COMPLETO'!AB$10,'FLUJO REAL'!$E$9:$XFD$10,2,FALSE),HLOOKUP(AB$10,'FLUJO PROYECTADO'!$E$11:$XFD$46,'FLUJO COMPLETO'!$A39,FALSE)),"")</f>
        <v>0</v>
      </c>
      <c r="AC39" s="2">
        <f>+IFERROR(IF(AC$10&lt;=$E$2,HLOOKUP(AC$10,'FLUJO REAL'!$E$13:$XFD$50,'FLUJO COMPLETO'!$A39,FALSE)/HLOOKUP('FLUJO COMPLETO'!AC$10,'FLUJO REAL'!$E$9:$XFD$10,2,FALSE),HLOOKUP(AC$10,'FLUJO PROYECTADO'!$E$11:$XFD$46,'FLUJO COMPLETO'!$A39,FALSE)),"")</f>
        <v>0</v>
      </c>
      <c r="AD39" s="2">
        <f>+IFERROR(IF(AD$10&lt;=$E$2,HLOOKUP(AD$10,'FLUJO REAL'!$E$13:$XFD$50,'FLUJO COMPLETO'!$A39,FALSE)/HLOOKUP('FLUJO COMPLETO'!AD$10,'FLUJO REAL'!$E$9:$XFD$10,2,FALSE),HLOOKUP(AD$10,'FLUJO PROYECTADO'!$E$11:$XFD$46,'FLUJO COMPLETO'!$A39,FALSE)),"")</f>
        <v>0</v>
      </c>
      <c r="AE39" s="2">
        <f>+IFERROR(IF(AE$10&lt;=$E$2,HLOOKUP(AE$10,'FLUJO REAL'!$E$13:$XFD$50,'FLUJO COMPLETO'!$A39,FALSE)/HLOOKUP('FLUJO COMPLETO'!AE$10,'FLUJO REAL'!$E$9:$XFD$10,2,FALSE),HLOOKUP(AE$10,'FLUJO PROYECTADO'!$E$11:$XFD$46,'FLUJO COMPLETO'!$A39,FALSE)),"")</f>
        <v>0</v>
      </c>
      <c r="AF39" s="2">
        <f>+IFERROR(IF(AF$10&lt;=$E$2,HLOOKUP(AF$10,'FLUJO REAL'!$E$13:$XFD$50,'FLUJO COMPLETO'!$A39,FALSE)/HLOOKUP('FLUJO COMPLETO'!AF$10,'FLUJO REAL'!$E$9:$XFD$10,2,FALSE),HLOOKUP(AF$10,'FLUJO PROYECTADO'!$E$11:$XFD$46,'FLUJO COMPLETO'!$A39,FALSE)),"")</f>
        <v>0</v>
      </c>
      <c r="AG39" s="2">
        <f>+IFERROR(IF(AG$10&lt;=$E$2,HLOOKUP(AG$10,'FLUJO REAL'!$E$13:$XFD$50,'FLUJO COMPLETO'!$A39,FALSE)/HLOOKUP('FLUJO COMPLETO'!AG$10,'FLUJO REAL'!$E$9:$XFD$10,2,FALSE),HLOOKUP(AG$10,'FLUJO PROYECTADO'!$E$11:$XFD$46,'FLUJO COMPLETO'!$A39,FALSE)),"")</f>
        <v>0</v>
      </c>
      <c r="AH39" s="2">
        <f>+IFERROR(IF(AH$10&lt;=$E$2,HLOOKUP(AH$10,'FLUJO REAL'!$E$13:$XFD$50,'FLUJO COMPLETO'!$A39,FALSE)/HLOOKUP('FLUJO COMPLETO'!AH$10,'FLUJO REAL'!$E$9:$XFD$10,2,FALSE),HLOOKUP(AH$10,'FLUJO PROYECTADO'!$E$11:$XFD$46,'FLUJO COMPLETO'!$A39,FALSE)),"")</f>
        <v>0</v>
      </c>
      <c r="AI39" s="2">
        <f>+IFERROR(IF(AI$10&lt;=$E$2,HLOOKUP(AI$10,'FLUJO REAL'!$E$13:$XFD$50,'FLUJO COMPLETO'!$A39,FALSE)/HLOOKUP('FLUJO COMPLETO'!AI$10,'FLUJO REAL'!$E$9:$XFD$10,2,FALSE),HLOOKUP(AI$10,'FLUJO PROYECTADO'!$E$11:$XFD$46,'FLUJO COMPLETO'!$A39,FALSE)),"")</f>
        <v>0</v>
      </c>
      <c r="AJ39" s="2">
        <f>+IFERROR(IF(AJ$10&lt;=$E$2,HLOOKUP(AJ$10,'FLUJO REAL'!$E$13:$XFD$50,'FLUJO COMPLETO'!$A39,FALSE)/HLOOKUP('FLUJO COMPLETO'!AJ$10,'FLUJO REAL'!$E$9:$XFD$10,2,FALSE),HLOOKUP(AJ$10,'FLUJO PROYECTADO'!$E$11:$XFD$46,'FLUJO COMPLETO'!$A39,FALSE)),"")</f>
        <v>0</v>
      </c>
      <c r="AK39" s="2">
        <f>+IFERROR(IF(AK$10&lt;=$E$2,HLOOKUP(AK$10,'FLUJO REAL'!$E$13:$XFD$50,'FLUJO COMPLETO'!$A39,FALSE)/HLOOKUP('FLUJO COMPLETO'!AK$10,'FLUJO REAL'!$E$9:$XFD$10,2,FALSE),HLOOKUP(AK$10,'FLUJO PROYECTADO'!$E$11:$XFD$46,'FLUJO COMPLETO'!$A39,FALSE)),"")</f>
        <v>0</v>
      </c>
      <c r="AL39" s="2">
        <f>+IFERROR(IF(AL$10&lt;=$E$2,HLOOKUP(AL$10,'FLUJO REAL'!$E$13:$XFD$50,'FLUJO COMPLETO'!$A39,FALSE)/HLOOKUP('FLUJO COMPLETO'!AL$10,'FLUJO REAL'!$E$9:$XFD$10,2,FALSE),HLOOKUP(AL$10,'FLUJO PROYECTADO'!$E$11:$XFD$46,'FLUJO COMPLETO'!$A39,FALSE)),"")</f>
        <v>0</v>
      </c>
      <c r="AM39" s="2">
        <f>+IFERROR(IF(AM$10&lt;=$E$2,HLOOKUP(AM$10,'FLUJO REAL'!$E$13:$XFD$50,'FLUJO COMPLETO'!$A39,FALSE)/HLOOKUP('FLUJO COMPLETO'!AM$10,'FLUJO REAL'!$E$9:$XFD$10,2,FALSE),HLOOKUP(AM$10,'FLUJO PROYECTADO'!$E$11:$XFD$46,'FLUJO COMPLETO'!$A39,FALSE)),"")</f>
        <v>0</v>
      </c>
      <c r="AN39" s="2">
        <f>+IFERROR(IF(AN$10&lt;=$E$2,HLOOKUP(AN$10,'FLUJO REAL'!$E$13:$XFD$50,'FLUJO COMPLETO'!$A39,FALSE)/HLOOKUP('FLUJO COMPLETO'!AN$10,'FLUJO REAL'!$E$9:$XFD$10,2,FALSE),HLOOKUP(AN$10,'FLUJO PROYECTADO'!$E$11:$XFD$46,'FLUJO COMPLETO'!$A39,FALSE)),"")</f>
        <v>0</v>
      </c>
      <c r="AO39" s="2">
        <f>+IFERROR(IF(AO$10&lt;=$E$2,HLOOKUP(AO$10,'FLUJO REAL'!$E$13:$XFD$50,'FLUJO COMPLETO'!$A39,FALSE)/HLOOKUP('FLUJO COMPLETO'!AO$10,'FLUJO REAL'!$E$9:$XFD$10,2,FALSE),HLOOKUP(AO$10,'FLUJO PROYECTADO'!$E$11:$XFD$46,'FLUJO COMPLETO'!$A39,FALSE)),"")</f>
        <v>0</v>
      </c>
      <c r="AP39" s="2">
        <f>+IFERROR(IF(AP$10&lt;=$E$2,HLOOKUP(AP$10,'FLUJO REAL'!$E$13:$XFD$50,'FLUJO COMPLETO'!$A39,FALSE)/HLOOKUP('FLUJO COMPLETO'!AP$10,'FLUJO REAL'!$E$9:$XFD$10,2,FALSE),HLOOKUP(AP$10,'FLUJO PROYECTADO'!$E$11:$XFD$46,'FLUJO COMPLETO'!$A39,FALSE)),"")</f>
        <v>0</v>
      </c>
      <c r="AQ39" s="2">
        <f>+IFERROR(IF(AQ$10&lt;=$E$2,HLOOKUP(AQ$10,'FLUJO REAL'!$E$13:$XFD$50,'FLUJO COMPLETO'!$A39,FALSE)/HLOOKUP('FLUJO COMPLETO'!AQ$10,'FLUJO REAL'!$E$9:$XFD$10,2,FALSE),HLOOKUP(AQ$10,'FLUJO PROYECTADO'!$E$11:$XFD$46,'FLUJO COMPLETO'!$A39,FALSE)),"")</f>
        <v>0</v>
      </c>
      <c r="AR39" s="2">
        <f>+IFERROR(IF(AR$10&lt;=$E$2,HLOOKUP(AR$10,'FLUJO REAL'!$E$13:$XFD$50,'FLUJO COMPLETO'!$A39,FALSE)/HLOOKUP('FLUJO COMPLETO'!AR$10,'FLUJO REAL'!$E$9:$XFD$10,2,FALSE),HLOOKUP(AR$10,'FLUJO PROYECTADO'!$E$11:$XFD$46,'FLUJO COMPLETO'!$A39,FALSE)),"")</f>
        <v>0</v>
      </c>
      <c r="AS39" s="2">
        <f>+IFERROR(IF(AS$10&lt;=$E$2,HLOOKUP(AS$10,'FLUJO REAL'!$E$13:$XFD$50,'FLUJO COMPLETO'!$A39,FALSE)/HLOOKUP('FLUJO COMPLETO'!AS$10,'FLUJO REAL'!$E$9:$XFD$10,2,FALSE),HLOOKUP(AS$10,'FLUJO PROYECTADO'!$E$11:$XFD$46,'FLUJO COMPLETO'!$A39,FALSE)),"")</f>
        <v>0</v>
      </c>
      <c r="AT39" s="2">
        <f>+IFERROR(IF(AT$10&lt;=$E$2,HLOOKUP(AT$10,'FLUJO REAL'!$E$13:$XFD$50,'FLUJO COMPLETO'!$A39,FALSE)/HLOOKUP('FLUJO COMPLETO'!AT$10,'FLUJO REAL'!$E$9:$XFD$10,2,FALSE),HLOOKUP(AT$10,'FLUJO PROYECTADO'!$E$11:$XFD$46,'FLUJO COMPLETO'!$A39,FALSE)),"")</f>
        <v>0</v>
      </c>
      <c r="AU39" s="2">
        <f>+IFERROR(IF(AU$10&lt;=$E$2,HLOOKUP(AU$10,'FLUJO REAL'!$E$13:$XFD$50,'FLUJO COMPLETO'!$A39,FALSE)/HLOOKUP('FLUJO COMPLETO'!AU$10,'FLUJO REAL'!$E$9:$XFD$10,2,FALSE),HLOOKUP(AU$10,'FLUJO PROYECTADO'!$E$11:$XFD$46,'FLUJO COMPLETO'!$A39,FALSE)),"")</f>
        <v>0</v>
      </c>
      <c r="AV39" s="2">
        <f>+IFERROR(IF(AV$10&lt;=$E$2,HLOOKUP(AV$10,'FLUJO REAL'!$E$13:$XFD$50,'FLUJO COMPLETO'!$A39,FALSE)/HLOOKUP('FLUJO COMPLETO'!AV$10,'FLUJO REAL'!$E$9:$XFD$10,2,FALSE),HLOOKUP(AV$10,'FLUJO PROYECTADO'!$E$11:$XFD$46,'FLUJO COMPLETO'!$A39,FALSE)),"")</f>
        <v>0</v>
      </c>
      <c r="AW39" s="2">
        <f>+IFERROR(IF(AW$10&lt;=$E$2,HLOOKUP(AW$10,'FLUJO REAL'!$E$13:$XFD$50,'FLUJO COMPLETO'!$A39,FALSE)/HLOOKUP('FLUJO COMPLETO'!AW$10,'FLUJO REAL'!$E$9:$XFD$10,2,FALSE),HLOOKUP(AW$10,'FLUJO PROYECTADO'!$E$11:$XFD$46,'FLUJO COMPLETO'!$A39,FALSE)),"")</f>
        <v>0</v>
      </c>
      <c r="AX39" s="2">
        <f>+IFERROR(IF(AX$10&lt;=$E$2,HLOOKUP(AX$10,'FLUJO REAL'!$E$13:$XFD$50,'FLUJO COMPLETO'!$A39,FALSE)/HLOOKUP('FLUJO COMPLETO'!AX$10,'FLUJO REAL'!$E$9:$XFD$10,2,FALSE),HLOOKUP(AX$10,'FLUJO PROYECTADO'!$E$11:$XFD$46,'FLUJO COMPLETO'!$A39,FALSE)),"")</f>
        <v>0</v>
      </c>
      <c r="AY39" s="2">
        <f>+IFERROR(IF(AY$10&lt;=$E$2,HLOOKUP(AY$10,'FLUJO REAL'!$E$13:$XFD$50,'FLUJO COMPLETO'!$A39,FALSE)/HLOOKUP('FLUJO COMPLETO'!AY$10,'FLUJO REAL'!$E$9:$XFD$10,2,FALSE),HLOOKUP(AY$10,'FLUJO PROYECTADO'!$E$11:$XFD$46,'FLUJO COMPLETO'!$A39,FALSE)),"")</f>
        <v>0</v>
      </c>
      <c r="AZ39" s="2">
        <f>+IFERROR(IF(AZ$10&lt;=$E$2,HLOOKUP(AZ$10,'FLUJO REAL'!$E$13:$XFD$50,'FLUJO COMPLETO'!$A39,FALSE)/HLOOKUP('FLUJO COMPLETO'!AZ$10,'FLUJO REAL'!$E$9:$XFD$10,2,FALSE),HLOOKUP(AZ$10,'FLUJO PROYECTADO'!$E$11:$XFD$46,'FLUJO COMPLETO'!$A39,FALSE)),"")</f>
        <v>0</v>
      </c>
      <c r="BA39" s="2">
        <f>+IFERROR(IF(BA$10&lt;=$E$2,HLOOKUP(BA$10,'FLUJO REAL'!$E$13:$XFD$50,'FLUJO COMPLETO'!$A39,FALSE)/HLOOKUP('FLUJO COMPLETO'!BA$10,'FLUJO REAL'!$E$9:$XFD$10,2,FALSE),HLOOKUP(BA$10,'FLUJO PROYECTADO'!$E$11:$XFD$46,'FLUJO COMPLETO'!$A39,FALSE)),"")</f>
        <v>0</v>
      </c>
      <c r="BB39" s="2">
        <f>+IFERROR(IF(BB$10&lt;=$E$2,HLOOKUP(BB$10,'FLUJO REAL'!$E$13:$XFD$50,'FLUJO COMPLETO'!$A39,FALSE)/HLOOKUP('FLUJO COMPLETO'!BB$10,'FLUJO REAL'!$E$9:$XFD$10,2,FALSE),HLOOKUP(BB$10,'FLUJO PROYECTADO'!$E$11:$XFD$46,'FLUJO COMPLETO'!$A39,FALSE)),"")</f>
        <v>0</v>
      </c>
      <c r="BC39" s="2">
        <f>+IFERROR(IF(BC$10&lt;=$E$2,HLOOKUP(BC$10,'FLUJO REAL'!$E$13:$XFD$50,'FLUJO COMPLETO'!$A39,FALSE)/HLOOKUP('FLUJO COMPLETO'!BC$10,'FLUJO REAL'!$E$9:$XFD$10,2,FALSE),HLOOKUP(BC$10,'FLUJO PROYECTADO'!$E$11:$XFD$46,'FLUJO COMPLETO'!$A39,FALSE)),"")</f>
        <v>0</v>
      </c>
      <c r="BD39" s="2">
        <f>+IFERROR(IF(BD$10&lt;=$E$2,HLOOKUP(BD$10,'FLUJO REAL'!$E$13:$XFD$50,'FLUJO COMPLETO'!$A39,FALSE)/HLOOKUP('FLUJO COMPLETO'!BD$10,'FLUJO REAL'!$E$9:$XFD$10,2,FALSE),HLOOKUP(BD$10,'FLUJO PROYECTADO'!$E$11:$XFD$46,'FLUJO COMPLETO'!$A39,FALSE)),"")</f>
        <v>0</v>
      </c>
      <c r="BE39" s="2">
        <f>+IFERROR(IF(BE$10&lt;=$E$2,HLOOKUP(BE$10,'FLUJO REAL'!$E$13:$XFD$50,'FLUJO COMPLETO'!$A39,FALSE)/HLOOKUP('FLUJO COMPLETO'!BE$10,'FLUJO REAL'!$E$9:$XFD$10,2,FALSE),HLOOKUP(BE$10,'FLUJO PROYECTADO'!$E$11:$XFD$46,'FLUJO COMPLETO'!$A39,FALSE)),"")</f>
        <v>0</v>
      </c>
      <c r="BF39" s="2">
        <f>+IFERROR(IF(BF$10&lt;=$E$2,HLOOKUP(BF$10,'FLUJO REAL'!$E$13:$XFD$50,'FLUJO COMPLETO'!$A39,FALSE)/HLOOKUP('FLUJO COMPLETO'!BF$10,'FLUJO REAL'!$E$9:$XFD$10,2,FALSE),HLOOKUP(BF$10,'FLUJO PROYECTADO'!$E$11:$XFD$46,'FLUJO COMPLETO'!$A39,FALSE)),"")</f>
        <v>0</v>
      </c>
      <c r="BG39" s="2">
        <f>+IFERROR(IF(BG$10&lt;=$E$2,HLOOKUP(BG$10,'FLUJO REAL'!$E$13:$XFD$50,'FLUJO COMPLETO'!$A39,FALSE)/HLOOKUP('FLUJO COMPLETO'!BG$10,'FLUJO REAL'!$E$9:$XFD$10,2,FALSE),HLOOKUP(BG$10,'FLUJO PROYECTADO'!$E$11:$XFD$46,'FLUJO COMPLETO'!$A39,FALSE)),"")</f>
        <v>0</v>
      </c>
      <c r="BH39" s="2">
        <f>+IFERROR(IF(BH$10&lt;=$E$2,HLOOKUP(BH$10,'FLUJO REAL'!$E$13:$XFD$50,'FLUJO COMPLETO'!$A39,FALSE)/HLOOKUP('FLUJO COMPLETO'!BH$10,'FLUJO REAL'!$E$9:$XFD$10,2,FALSE),HLOOKUP(BH$10,'FLUJO PROYECTADO'!$E$11:$XFD$46,'FLUJO COMPLETO'!$A39,FALSE)),"")</f>
        <v>0</v>
      </c>
      <c r="BI39" s="2">
        <f>+IFERROR(IF(BI$10&lt;=$E$2,HLOOKUP(BI$10,'FLUJO REAL'!$E$13:$XFD$50,'FLUJO COMPLETO'!$A39,FALSE)/HLOOKUP('FLUJO COMPLETO'!BI$10,'FLUJO REAL'!$E$9:$XFD$10,2,FALSE),HLOOKUP(BI$10,'FLUJO PROYECTADO'!$E$11:$XFD$46,'FLUJO COMPLETO'!$A39,FALSE)),"")</f>
        <v>0</v>
      </c>
      <c r="BJ39" s="2">
        <f>+IFERROR(IF(BJ$10&lt;=$E$2,HLOOKUP(BJ$10,'FLUJO REAL'!$E$13:$XFD$50,'FLUJO COMPLETO'!$A39,FALSE)/HLOOKUP('FLUJO COMPLETO'!BJ$10,'FLUJO REAL'!$E$9:$XFD$10,2,FALSE),HLOOKUP(BJ$10,'FLUJO PROYECTADO'!$E$11:$XFD$46,'FLUJO COMPLETO'!$A39,FALSE)),"")</f>
        <v>0</v>
      </c>
      <c r="BK39" s="2">
        <f>+IFERROR(IF(BK$10&lt;=$E$2,HLOOKUP(BK$10,'FLUJO REAL'!$E$13:$XFD$50,'FLUJO COMPLETO'!$A39,FALSE)/HLOOKUP('FLUJO COMPLETO'!BK$10,'FLUJO REAL'!$E$9:$XFD$10,2,FALSE),HLOOKUP(BK$10,'FLUJO PROYECTADO'!$E$11:$XFD$46,'FLUJO COMPLETO'!$A39,FALSE)),"")</f>
        <v>0</v>
      </c>
      <c r="BL39" s="2">
        <f>+IFERROR(IF(BL$10&lt;=$E$2,HLOOKUP(BL$10,'FLUJO REAL'!$E$13:$XFD$50,'FLUJO COMPLETO'!$A39,FALSE)/HLOOKUP('FLUJO COMPLETO'!BL$10,'FLUJO REAL'!$E$9:$XFD$10,2,FALSE),HLOOKUP(BL$10,'FLUJO PROYECTADO'!$E$11:$XFD$46,'FLUJO COMPLETO'!$A39,FALSE)),"")</f>
        <v>0</v>
      </c>
      <c r="BM39" s="2">
        <f>+IFERROR(IF(BM$10&lt;=$E$2,HLOOKUP(BM$10,'FLUJO REAL'!$E$13:$XFD$50,'FLUJO COMPLETO'!$A39,FALSE)/HLOOKUP('FLUJO COMPLETO'!BM$10,'FLUJO REAL'!$E$9:$XFD$10,2,FALSE),HLOOKUP(BM$10,'FLUJO PROYECTADO'!$E$11:$XFD$46,'FLUJO COMPLETO'!$A39,FALSE)),"")</f>
        <v>0</v>
      </c>
    </row>
    <row r="40" spans="1:65" ht="15.75" x14ac:dyDescent="0.25">
      <c r="A40">
        <v>31</v>
      </c>
      <c r="B40" s="153"/>
      <c r="C40" s="155"/>
      <c r="D40" s="11" t="s">
        <v>32</v>
      </c>
      <c r="E40" s="26">
        <f t="shared" si="6"/>
        <v>0</v>
      </c>
      <c r="F40" s="2" t="str">
        <f>+IFERROR(IF(F$10&lt;=$E$2,HLOOKUP(F$10,'FLUJO REAL'!$E$13:$XFD$50,'FLUJO COMPLETO'!$A40,FALSE)/HLOOKUP('FLUJO COMPLETO'!F$10,'FLUJO REAL'!$E$9:$XFD$10,2,FALSE),HLOOKUP(F$10,'FLUJO PROYECTADO'!$E$11:$XFD$46,'FLUJO COMPLETO'!$A40,FALSE)),"")</f>
        <v/>
      </c>
      <c r="G40" s="2">
        <f>+IFERROR(IF(G$10&lt;=$E$2,HLOOKUP(G$10,'FLUJO REAL'!$E$13:$XFD$50,'FLUJO COMPLETO'!$A40,FALSE)/HLOOKUP('FLUJO COMPLETO'!G$10,'FLUJO REAL'!$E$9:$XFD$10,2,FALSE),HLOOKUP(G$10,'FLUJO PROYECTADO'!$E$11:$XFD$46,'FLUJO COMPLETO'!$A40,FALSE)),"")</f>
        <v>0</v>
      </c>
      <c r="H40" s="2">
        <f>+IFERROR(IF(H$10&lt;=$E$2,HLOOKUP(H$10,'FLUJO REAL'!$E$13:$XFD$50,'FLUJO COMPLETO'!$A40,FALSE)/HLOOKUP('FLUJO COMPLETO'!H$10,'FLUJO REAL'!$E$9:$XFD$10,2,FALSE),HLOOKUP(H$10,'FLUJO PROYECTADO'!$E$11:$XFD$46,'FLUJO COMPLETO'!$A40,FALSE)),"")</f>
        <v>0</v>
      </c>
      <c r="I40" s="2">
        <f>+IFERROR(IF(I$10&lt;=$E$2,HLOOKUP(I$10,'FLUJO REAL'!$E$13:$XFD$50,'FLUJO COMPLETO'!$A40,FALSE)/HLOOKUP('FLUJO COMPLETO'!I$10,'FLUJO REAL'!$E$9:$XFD$10,2,FALSE),HLOOKUP(I$10,'FLUJO PROYECTADO'!$E$11:$XFD$46,'FLUJO COMPLETO'!$A40,FALSE)),"")</f>
        <v>0</v>
      </c>
      <c r="J40" s="2">
        <f>+IFERROR(IF(J$10&lt;=$E$2,HLOOKUP(J$10,'FLUJO REAL'!$E$13:$XFD$50,'FLUJO COMPLETO'!$A40,FALSE)/HLOOKUP('FLUJO COMPLETO'!J$10,'FLUJO REAL'!$E$9:$XFD$10,2,FALSE),HLOOKUP(J$10,'FLUJO PROYECTADO'!$E$11:$XFD$46,'FLUJO COMPLETO'!$A40,FALSE)),"")</f>
        <v>0</v>
      </c>
      <c r="K40" s="2">
        <f>+IFERROR(IF(K$10&lt;=$E$2,HLOOKUP(K$10,'FLUJO REAL'!$E$13:$XFD$50,'FLUJO COMPLETO'!$A40,FALSE)/HLOOKUP('FLUJO COMPLETO'!K$10,'FLUJO REAL'!$E$9:$XFD$10,2,FALSE),HLOOKUP(K$10,'FLUJO PROYECTADO'!$E$11:$XFD$46,'FLUJO COMPLETO'!$A40,FALSE)),"")</f>
        <v>0</v>
      </c>
      <c r="L40" s="2">
        <f>+IFERROR(IF(L$10&lt;=$E$2,HLOOKUP(L$10,'FLUJO REAL'!$E$13:$XFD$50,'FLUJO COMPLETO'!$A40,FALSE)/HLOOKUP('FLUJO COMPLETO'!L$10,'FLUJO REAL'!$E$9:$XFD$10,2,FALSE),HLOOKUP(L$10,'FLUJO PROYECTADO'!$E$11:$XFD$46,'FLUJO COMPLETO'!$A40,FALSE)),"")</f>
        <v>0</v>
      </c>
      <c r="M40" s="2">
        <f>+IFERROR(IF(M$10&lt;=$E$2,HLOOKUP(M$10,'FLUJO REAL'!$E$13:$XFD$50,'FLUJO COMPLETO'!$A40,FALSE)/HLOOKUP('FLUJO COMPLETO'!M$10,'FLUJO REAL'!$E$9:$XFD$10,2,FALSE),HLOOKUP(M$10,'FLUJO PROYECTADO'!$E$11:$XFD$46,'FLUJO COMPLETO'!$A40,FALSE)),"")</f>
        <v>0</v>
      </c>
      <c r="N40" s="2">
        <f>+IFERROR(IF(N$10&lt;=$E$2,HLOOKUP(N$10,'FLUJO REAL'!$E$13:$XFD$50,'FLUJO COMPLETO'!$A40,FALSE)/HLOOKUP('FLUJO COMPLETO'!N$10,'FLUJO REAL'!$E$9:$XFD$10,2,FALSE),HLOOKUP(N$10,'FLUJO PROYECTADO'!$E$11:$XFD$46,'FLUJO COMPLETO'!$A40,FALSE)),"")</f>
        <v>0</v>
      </c>
      <c r="O40" s="2">
        <f>+IFERROR(IF(O$10&lt;=$E$2,HLOOKUP(O$10,'FLUJO REAL'!$E$13:$XFD$50,'FLUJO COMPLETO'!$A40,FALSE)/HLOOKUP('FLUJO COMPLETO'!O$10,'FLUJO REAL'!$E$9:$XFD$10,2,FALSE),HLOOKUP(O$10,'FLUJO PROYECTADO'!$E$11:$XFD$46,'FLUJO COMPLETO'!$A40,FALSE)),"")</f>
        <v>0</v>
      </c>
      <c r="P40" s="2">
        <f>+IFERROR(IF(P$10&lt;=$E$2,HLOOKUP(P$10,'FLUJO REAL'!$E$13:$XFD$50,'FLUJO COMPLETO'!$A40,FALSE)/HLOOKUP('FLUJO COMPLETO'!P$10,'FLUJO REAL'!$E$9:$XFD$10,2,FALSE),HLOOKUP(P$10,'FLUJO PROYECTADO'!$E$11:$XFD$46,'FLUJO COMPLETO'!$A40,FALSE)),"")</f>
        <v>0</v>
      </c>
      <c r="Q40" s="2">
        <f>+IFERROR(IF(Q$10&lt;=$E$2,HLOOKUP(Q$10,'FLUJO REAL'!$E$13:$XFD$50,'FLUJO COMPLETO'!$A40,FALSE)/HLOOKUP('FLUJO COMPLETO'!Q$10,'FLUJO REAL'!$E$9:$XFD$10,2,FALSE),HLOOKUP(Q$10,'FLUJO PROYECTADO'!$E$11:$XFD$46,'FLUJO COMPLETO'!$A40,FALSE)),"")</f>
        <v>0</v>
      </c>
      <c r="R40" s="2">
        <f>+IFERROR(IF(R$10&lt;=$E$2,HLOOKUP(R$10,'FLUJO REAL'!$E$13:$XFD$50,'FLUJO COMPLETO'!$A40,FALSE)/HLOOKUP('FLUJO COMPLETO'!R$10,'FLUJO REAL'!$E$9:$XFD$10,2,FALSE),HLOOKUP(R$10,'FLUJO PROYECTADO'!$E$11:$XFD$46,'FLUJO COMPLETO'!$A40,FALSE)),"")</f>
        <v>0</v>
      </c>
      <c r="S40" s="2">
        <f>+IFERROR(IF(S$10&lt;=$E$2,HLOOKUP(S$10,'FLUJO REAL'!$E$13:$XFD$50,'FLUJO COMPLETO'!$A40,FALSE)/HLOOKUP('FLUJO COMPLETO'!S$10,'FLUJO REAL'!$E$9:$XFD$10,2,FALSE),HLOOKUP(S$10,'FLUJO PROYECTADO'!$E$11:$XFD$46,'FLUJO COMPLETO'!$A40,FALSE)),"")</f>
        <v>0</v>
      </c>
      <c r="T40" s="2">
        <f>+IFERROR(IF(T$10&lt;=$E$2,HLOOKUP(T$10,'FLUJO REAL'!$E$13:$XFD$50,'FLUJO COMPLETO'!$A40,FALSE)/HLOOKUP('FLUJO COMPLETO'!T$10,'FLUJO REAL'!$E$9:$XFD$10,2,FALSE),HLOOKUP(T$10,'FLUJO PROYECTADO'!$E$11:$XFD$46,'FLUJO COMPLETO'!$A40,FALSE)),"")</f>
        <v>0</v>
      </c>
      <c r="U40" s="2">
        <f>+IFERROR(IF(U$10&lt;=$E$2,HLOOKUP(U$10,'FLUJO REAL'!$E$13:$XFD$50,'FLUJO COMPLETO'!$A40,FALSE)/HLOOKUP('FLUJO COMPLETO'!U$10,'FLUJO REAL'!$E$9:$XFD$10,2,FALSE),HLOOKUP(U$10,'FLUJO PROYECTADO'!$E$11:$XFD$46,'FLUJO COMPLETO'!$A40,FALSE)),"")</f>
        <v>0</v>
      </c>
      <c r="V40" s="2">
        <f>+IFERROR(IF(V$10&lt;=$E$2,HLOOKUP(V$10,'FLUJO REAL'!$E$13:$XFD$50,'FLUJO COMPLETO'!$A40,FALSE)/HLOOKUP('FLUJO COMPLETO'!V$10,'FLUJO REAL'!$E$9:$XFD$10,2,FALSE),HLOOKUP(V$10,'FLUJO PROYECTADO'!$E$11:$XFD$46,'FLUJO COMPLETO'!$A40,FALSE)),"")</f>
        <v>0</v>
      </c>
      <c r="W40" s="2">
        <f>+IFERROR(IF(W$10&lt;=$E$2,HLOOKUP(W$10,'FLUJO REAL'!$E$13:$XFD$50,'FLUJO COMPLETO'!$A40,FALSE)/HLOOKUP('FLUJO COMPLETO'!W$10,'FLUJO REAL'!$E$9:$XFD$10,2,FALSE),HLOOKUP(W$10,'FLUJO PROYECTADO'!$E$11:$XFD$46,'FLUJO COMPLETO'!$A40,FALSE)),"")</f>
        <v>0</v>
      </c>
      <c r="X40" s="2">
        <f>+IFERROR(IF(X$10&lt;=$E$2,HLOOKUP(X$10,'FLUJO REAL'!$E$13:$XFD$50,'FLUJO COMPLETO'!$A40,FALSE)/HLOOKUP('FLUJO COMPLETO'!X$10,'FLUJO REAL'!$E$9:$XFD$10,2,FALSE),HLOOKUP(X$10,'FLUJO PROYECTADO'!$E$11:$XFD$46,'FLUJO COMPLETO'!$A40,FALSE)),"")</f>
        <v>0</v>
      </c>
      <c r="Y40" s="2">
        <f>+IFERROR(IF(Y$10&lt;=$E$2,HLOOKUP(Y$10,'FLUJO REAL'!$E$13:$XFD$50,'FLUJO COMPLETO'!$A40,FALSE)/HLOOKUP('FLUJO COMPLETO'!Y$10,'FLUJO REAL'!$E$9:$XFD$10,2,FALSE),HLOOKUP(Y$10,'FLUJO PROYECTADO'!$E$11:$XFD$46,'FLUJO COMPLETO'!$A40,FALSE)),"")</f>
        <v>0</v>
      </c>
      <c r="Z40" s="2">
        <f>+IFERROR(IF(Z$10&lt;=$E$2,HLOOKUP(Z$10,'FLUJO REAL'!$E$13:$XFD$50,'FLUJO COMPLETO'!$A40,FALSE)/HLOOKUP('FLUJO COMPLETO'!Z$10,'FLUJO REAL'!$E$9:$XFD$10,2,FALSE),HLOOKUP(Z$10,'FLUJO PROYECTADO'!$E$11:$XFD$46,'FLUJO COMPLETO'!$A40,FALSE)),"")</f>
        <v>0</v>
      </c>
      <c r="AA40" s="2">
        <f>+IFERROR(IF(AA$10&lt;=$E$2,HLOOKUP(AA$10,'FLUJO REAL'!$E$13:$XFD$50,'FLUJO COMPLETO'!$A40,FALSE)/HLOOKUP('FLUJO COMPLETO'!AA$10,'FLUJO REAL'!$E$9:$XFD$10,2,FALSE),HLOOKUP(AA$10,'FLUJO PROYECTADO'!$E$11:$XFD$46,'FLUJO COMPLETO'!$A40,FALSE)),"")</f>
        <v>0</v>
      </c>
      <c r="AB40" s="2">
        <f>+IFERROR(IF(AB$10&lt;=$E$2,HLOOKUP(AB$10,'FLUJO REAL'!$E$13:$XFD$50,'FLUJO COMPLETO'!$A40,FALSE)/HLOOKUP('FLUJO COMPLETO'!AB$10,'FLUJO REAL'!$E$9:$XFD$10,2,FALSE),HLOOKUP(AB$10,'FLUJO PROYECTADO'!$E$11:$XFD$46,'FLUJO COMPLETO'!$A40,FALSE)),"")</f>
        <v>0</v>
      </c>
      <c r="AC40" s="2">
        <f>+IFERROR(IF(AC$10&lt;=$E$2,HLOOKUP(AC$10,'FLUJO REAL'!$E$13:$XFD$50,'FLUJO COMPLETO'!$A40,FALSE)/HLOOKUP('FLUJO COMPLETO'!AC$10,'FLUJO REAL'!$E$9:$XFD$10,2,FALSE),HLOOKUP(AC$10,'FLUJO PROYECTADO'!$E$11:$XFD$46,'FLUJO COMPLETO'!$A40,FALSE)),"")</f>
        <v>0</v>
      </c>
      <c r="AD40" s="2">
        <f>+IFERROR(IF(AD$10&lt;=$E$2,HLOOKUP(AD$10,'FLUJO REAL'!$E$13:$XFD$50,'FLUJO COMPLETO'!$A40,FALSE)/HLOOKUP('FLUJO COMPLETO'!AD$10,'FLUJO REAL'!$E$9:$XFD$10,2,FALSE),HLOOKUP(AD$10,'FLUJO PROYECTADO'!$E$11:$XFD$46,'FLUJO COMPLETO'!$A40,FALSE)),"")</f>
        <v>0</v>
      </c>
      <c r="AE40" s="2">
        <f>+IFERROR(IF(AE$10&lt;=$E$2,HLOOKUP(AE$10,'FLUJO REAL'!$E$13:$XFD$50,'FLUJO COMPLETO'!$A40,FALSE)/HLOOKUP('FLUJO COMPLETO'!AE$10,'FLUJO REAL'!$E$9:$XFD$10,2,FALSE),HLOOKUP(AE$10,'FLUJO PROYECTADO'!$E$11:$XFD$46,'FLUJO COMPLETO'!$A40,FALSE)),"")</f>
        <v>0</v>
      </c>
      <c r="AF40" s="2">
        <f>+IFERROR(IF(AF$10&lt;=$E$2,HLOOKUP(AF$10,'FLUJO REAL'!$E$13:$XFD$50,'FLUJO COMPLETO'!$A40,FALSE)/HLOOKUP('FLUJO COMPLETO'!AF$10,'FLUJO REAL'!$E$9:$XFD$10,2,FALSE),HLOOKUP(AF$10,'FLUJO PROYECTADO'!$E$11:$XFD$46,'FLUJO COMPLETO'!$A40,FALSE)),"")</f>
        <v>0</v>
      </c>
      <c r="AG40" s="2">
        <f>+IFERROR(IF(AG$10&lt;=$E$2,HLOOKUP(AG$10,'FLUJO REAL'!$E$13:$XFD$50,'FLUJO COMPLETO'!$A40,FALSE)/HLOOKUP('FLUJO COMPLETO'!AG$10,'FLUJO REAL'!$E$9:$XFD$10,2,FALSE),HLOOKUP(AG$10,'FLUJO PROYECTADO'!$E$11:$XFD$46,'FLUJO COMPLETO'!$A40,FALSE)),"")</f>
        <v>0</v>
      </c>
      <c r="AH40" s="2">
        <f>+IFERROR(IF(AH$10&lt;=$E$2,HLOOKUP(AH$10,'FLUJO REAL'!$E$13:$XFD$50,'FLUJO COMPLETO'!$A40,FALSE)/HLOOKUP('FLUJO COMPLETO'!AH$10,'FLUJO REAL'!$E$9:$XFD$10,2,FALSE),HLOOKUP(AH$10,'FLUJO PROYECTADO'!$E$11:$XFD$46,'FLUJO COMPLETO'!$A40,FALSE)),"")</f>
        <v>0</v>
      </c>
      <c r="AI40" s="2">
        <f>+IFERROR(IF(AI$10&lt;=$E$2,HLOOKUP(AI$10,'FLUJO REAL'!$E$13:$XFD$50,'FLUJO COMPLETO'!$A40,FALSE)/HLOOKUP('FLUJO COMPLETO'!AI$10,'FLUJO REAL'!$E$9:$XFD$10,2,FALSE),HLOOKUP(AI$10,'FLUJO PROYECTADO'!$E$11:$XFD$46,'FLUJO COMPLETO'!$A40,FALSE)),"")</f>
        <v>0</v>
      </c>
      <c r="AJ40" s="2">
        <f>+IFERROR(IF(AJ$10&lt;=$E$2,HLOOKUP(AJ$10,'FLUJO REAL'!$E$13:$XFD$50,'FLUJO COMPLETO'!$A40,FALSE)/HLOOKUP('FLUJO COMPLETO'!AJ$10,'FLUJO REAL'!$E$9:$XFD$10,2,FALSE),HLOOKUP(AJ$10,'FLUJO PROYECTADO'!$E$11:$XFD$46,'FLUJO COMPLETO'!$A40,FALSE)),"")</f>
        <v>0</v>
      </c>
      <c r="AK40" s="2">
        <f>+IFERROR(IF(AK$10&lt;=$E$2,HLOOKUP(AK$10,'FLUJO REAL'!$E$13:$XFD$50,'FLUJO COMPLETO'!$A40,FALSE)/HLOOKUP('FLUJO COMPLETO'!AK$10,'FLUJO REAL'!$E$9:$XFD$10,2,FALSE),HLOOKUP(AK$10,'FLUJO PROYECTADO'!$E$11:$XFD$46,'FLUJO COMPLETO'!$A40,FALSE)),"")</f>
        <v>0</v>
      </c>
      <c r="AL40" s="2">
        <f>+IFERROR(IF(AL$10&lt;=$E$2,HLOOKUP(AL$10,'FLUJO REAL'!$E$13:$XFD$50,'FLUJO COMPLETO'!$A40,FALSE)/HLOOKUP('FLUJO COMPLETO'!AL$10,'FLUJO REAL'!$E$9:$XFD$10,2,FALSE),HLOOKUP(AL$10,'FLUJO PROYECTADO'!$E$11:$XFD$46,'FLUJO COMPLETO'!$A40,FALSE)),"")</f>
        <v>0</v>
      </c>
      <c r="AM40" s="2">
        <f>+IFERROR(IF(AM$10&lt;=$E$2,HLOOKUP(AM$10,'FLUJO REAL'!$E$13:$XFD$50,'FLUJO COMPLETO'!$A40,FALSE)/HLOOKUP('FLUJO COMPLETO'!AM$10,'FLUJO REAL'!$E$9:$XFD$10,2,FALSE),HLOOKUP(AM$10,'FLUJO PROYECTADO'!$E$11:$XFD$46,'FLUJO COMPLETO'!$A40,FALSE)),"")</f>
        <v>0</v>
      </c>
      <c r="AN40" s="2">
        <f>+IFERROR(IF(AN$10&lt;=$E$2,HLOOKUP(AN$10,'FLUJO REAL'!$E$13:$XFD$50,'FLUJO COMPLETO'!$A40,FALSE)/HLOOKUP('FLUJO COMPLETO'!AN$10,'FLUJO REAL'!$E$9:$XFD$10,2,FALSE),HLOOKUP(AN$10,'FLUJO PROYECTADO'!$E$11:$XFD$46,'FLUJO COMPLETO'!$A40,FALSE)),"")</f>
        <v>0</v>
      </c>
      <c r="AO40" s="2">
        <f>+IFERROR(IF(AO$10&lt;=$E$2,HLOOKUP(AO$10,'FLUJO REAL'!$E$13:$XFD$50,'FLUJO COMPLETO'!$A40,FALSE)/HLOOKUP('FLUJO COMPLETO'!AO$10,'FLUJO REAL'!$E$9:$XFD$10,2,FALSE),HLOOKUP(AO$10,'FLUJO PROYECTADO'!$E$11:$XFD$46,'FLUJO COMPLETO'!$A40,FALSE)),"")</f>
        <v>0</v>
      </c>
      <c r="AP40" s="2">
        <f>+IFERROR(IF(AP$10&lt;=$E$2,HLOOKUP(AP$10,'FLUJO REAL'!$E$13:$XFD$50,'FLUJO COMPLETO'!$A40,FALSE)/HLOOKUP('FLUJO COMPLETO'!AP$10,'FLUJO REAL'!$E$9:$XFD$10,2,FALSE),HLOOKUP(AP$10,'FLUJO PROYECTADO'!$E$11:$XFD$46,'FLUJO COMPLETO'!$A40,FALSE)),"")</f>
        <v>0</v>
      </c>
      <c r="AQ40" s="2">
        <f>+IFERROR(IF(AQ$10&lt;=$E$2,HLOOKUP(AQ$10,'FLUJO REAL'!$E$13:$XFD$50,'FLUJO COMPLETO'!$A40,FALSE)/HLOOKUP('FLUJO COMPLETO'!AQ$10,'FLUJO REAL'!$E$9:$XFD$10,2,FALSE),HLOOKUP(AQ$10,'FLUJO PROYECTADO'!$E$11:$XFD$46,'FLUJO COMPLETO'!$A40,FALSE)),"")</f>
        <v>0</v>
      </c>
      <c r="AR40" s="2">
        <f>+IFERROR(IF(AR$10&lt;=$E$2,HLOOKUP(AR$10,'FLUJO REAL'!$E$13:$XFD$50,'FLUJO COMPLETO'!$A40,FALSE)/HLOOKUP('FLUJO COMPLETO'!AR$10,'FLUJO REAL'!$E$9:$XFD$10,2,FALSE),HLOOKUP(AR$10,'FLUJO PROYECTADO'!$E$11:$XFD$46,'FLUJO COMPLETO'!$A40,FALSE)),"")</f>
        <v>0</v>
      </c>
      <c r="AS40" s="2">
        <f>+IFERROR(IF(AS$10&lt;=$E$2,HLOOKUP(AS$10,'FLUJO REAL'!$E$13:$XFD$50,'FLUJO COMPLETO'!$A40,FALSE)/HLOOKUP('FLUJO COMPLETO'!AS$10,'FLUJO REAL'!$E$9:$XFD$10,2,FALSE),HLOOKUP(AS$10,'FLUJO PROYECTADO'!$E$11:$XFD$46,'FLUJO COMPLETO'!$A40,FALSE)),"")</f>
        <v>0</v>
      </c>
      <c r="AT40" s="2">
        <f>+IFERROR(IF(AT$10&lt;=$E$2,HLOOKUP(AT$10,'FLUJO REAL'!$E$13:$XFD$50,'FLUJO COMPLETO'!$A40,FALSE)/HLOOKUP('FLUJO COMPLETO'!AT$10,'FLUJO REAL'!$E$9:$XFD$10,2,FALSE),HLOOKUP(AT$10,'FLUJO PROYECTADO'!$E$11:$XFD$46,'FLUJO COMPLETO'!$A40,FALSE)),"")</f>
        <v>0</v>
      </c>
      <c r="AU40" s="2">
        <f>+IFERROR(IF(AU$10&lt;=$E$2,HLOOKUP(AU$10,'FLUJO REAL'!$E$13:$XFD$50,'FLUJO COMPLETO'!$A40,FALSE)/HLOOKUP('FLUJO COMPLETO'!AU$10,'FLUJO REAL'!$E$9:$XFD$10,2,FALSE),HLOOKUP(AU$10,'FLUJO PROYECTADO'!$E$11:$XFD$46,'FLUJO COMPLETO'!$A40,FALSE)),"")</f>
        <v>0</v>
      </c>
      <c r="AV40" s="2">
        <f>+IFERROR(IF(AV$10&lt;=$E$2,HLOOKUP(AV$10,'FLUJO REAL'!$E$13:$XFD$50,'FLUJO COMPLETO'!$A40,FALSE)/HLOOKUP('FLUJO COMPLETO'!AV$10,'FLUJO REAL'!$E$9:$XFD$10,2,FALSE),HLOOKUP(AV$10,'FLUJO PROYECTADO'!$E$11:$XFD$46,'FLUJO COMPLETO'!$A40,FALSE)),"")</f>
        <v>0</v>
      </c>
      <c r="AW40" s="2">
        <f>+IFERROR(IF(AW$10&lt;=$E$2,HLOOKUP(AW$10,'FLUJO REAL'!$E$13:$XFD$50,'FLUJO COMPLETO'!$A40,FALSE)/HLOOKUP('FLUJO COMPLETO'!AW$10,'FLUJO REAL'!$E$9:$XFD$10,2,FALSE),HLOOKUP(AW$10,'FLUJO PROYECTADO'!$E$11:$XFD$46,'FLUJO COMPLETO'!$A40,FALSE)),"")</f>
        <v>0</v>
      </c>
      <c r="AX40" s="2">
        <f>+IFERROR(IF(AX$10&lt;=$E$2,HLOOKUP(AX$10,'FLUJO REAL'!$E$13:$XFD$50,'FLUJO COMPLETO'!$A40,FALSE)/HLOOKUP('FLUJO COMPLETO'!AX$10,'FLUJO REAL'!$E$9:$XFD$10,2,FALSE),HLOOKUP(AX$10,'FLUJO PROYECTADO'!$E$11:$XFD$46,'FLUJO COMPLETO'!$A40,FALSE)),"")</f>
        <v>0</v>
      </c>
      <c r="AY40" s="2">
        <f>+IFERROR(IF(AY$10&lt;=$E$2,HLOOKUP(AY$10,'FLUJO REAL'!$E$13:$XFD$50,'FLUJO COMPLETO'!$A40,FALSE)/HLOOKUP('FLUJO COMPLETO'!AY$10,'FLUJO REAL'!$E$9:$XFD$10,2,FALSE),HLOOKUP(AY$10,'FLUJO PROYECTADO'!$E$11:$XFD$46,'FLUJO COMPLETO'!$A40,FALSE)),"")</f>
        <v>0</v>
      </c>
      <c r="AZ40" s="2">
        <f>+IFERROR(IF(AZ$10&lt;=$E$2,HLOOKUP(AZ$10,'FLUJO REAL'!$E$13:$XFD$50,'FLUJO COMPLETO'!$A40,FALSE)/HLOOKUP('FLUJO COMPLETO'!AZ$10,'FLUJO REAL'!$E$9:$XFD$10,2,FALSE),HLOOKUP(AZ$10,'FLUJO PROYECTADO'!$E$11:$XFD$46,'FLUJO COMPLETO'!$A40,FALSE)),"")</f>
        <v>0</v>
      </c>
      <c r="BA40" s="2">
        <f>+IFERROR(IF(BA$10&lt;=$E$2,HLOOKUP(BA$10,'FLUJO REAL'!$E$13:$XFD$50,'FLUJO COMPLETO'!$A40,FALSE)/HLOOKUP('FLUJO COMPLETO'!BA$10,'FLUJO REAL'!$E$9:$XFD$10,2,FALSE),HLOOKUP(BA$10,'FLUJO PROYECTADO'!$E$11:$XFD$46,'FLUJO COMPLETO'!$A40,FALSE)),"")</f>
        <v>0</v>
      </c>
      <c r="BB40" s="2">
        <f>+IFERROR(IF(BB$10&lt;=$E$2,HLOOKUP(BB$10,'FLUJO REAL'!$E$13:$XFD$50,'FLUJO COMPLETO'!$A40,FALSE)/HLOOKUP('FLUJO COMPLETO'!BB$10,'FLUJO REAL'!$E$9:$XFD$10,2,FALSE),HLOOKUP(BB$10,'FLUJO PROYECTADO'!$E$11:$XFD$46,'FLUJO COMPLETO'!$A40,FALSE)),"")</f>
        <v>0</v>
      </c>
      <c r="BC40" s="2">
        <f>+IFERROR(IF(BC$10&lt;=$E$2,HLOOKUP(BC$10,'FLUJO REAL'!$E$13:$XFD$50,'FLUJO COMPLETO'!$A40,FALSE)/HLOOKUP('FLUJO COMPLETO'!BC$10,'FLUJO REAL'!$E$9:$XFD$10,2,FALSE),HLOOKUP(BC$10,'FLUJO PROYECTADO'!$E$11:$XFD$46,'FLUJO COMPLETO'!$A40,FALSE)),"")</f>
        <v>0</v>
      </c>
      <c r="BD40" s="2">
        <f>+IFERROR(IF(BD$10&lt;=$E$2,HLOOKUP(BD$10,'FLUJO REAL'!$E$13:$XFD$50,'FLUJO COMPLETO'!$A40,FALSE)/HLOOKUP('FLUJO COMPLETO'!BD$10,'FLUJO REAL'!$E$9:$XFD$10,2,FALSE),HLOOKUP(BD$10,'FLUJO PROYECTADO'!$E$11:$XFD$46,'FLUJO COMPLETO'!$A40,FALSE)),"")</f>
        <v>0</v>
      </c>
      <c r="BE40" s="2">
        <f>+IFERROR(IF(BE$10&lt;=$E$2,HLOOKUP(BE$10,'FLUJO REAL'!$E$13:$XFD$50,'FLUJO COMPLETO'!$A40,FALSE)/HLOOKUP('FLUJO COMPLETO'!BE$10,'FLUJO REAL'!$E$9:$XFD$10,2,FALSE),HLOOKUP(BE$10,'FLUJO PROYECTADO'!$E$11:$XFD$46,'FLUJO COMPLETO'!$A40,FALSE)),"")</f>
        <v>0</v>
      </c>
      <c r="BF40" s="2">
        <f>+IFERROR(IF(BF$10&lt;=$E$2,HLOOKUP(BF$10,'FLUJO REAL'!$E$13:$XFD$50,'FLUJO COMPLETO'!$A40,FALSE)/HLOOKUP('FLUJO COMPLETO'!BF$10,'FLUJO REAL'!$E$9:$XFD$10,2,FALSE),HLOOKUP(BF$10,'FLUJO PROYECTADO'!$E$11:$XFD$46,'FLUJO COMPLETO'!$A40,FALSE)),"")</f>
        <v>0</v>
      </c>
      <c r="BG40" s="2">
        <f>+IFERROR(IF(BG$10&lt;=$E$2,HLOOKUP(BG$10,'FLUJO REAL'!$E$13:$XFD$50,'FLUJO COMPLETO'!$A40,FALSE)/HLOOKUP('FLUJO COMPLETO'!BG$10,'FLUJO REAL'!$E$9:$XFD$10,2,FALSE),HLOOKUP(BG$10,'FLUJO PROYECTADO'!$E$11:$XFD$46,'FLUJO COMPLETO'!$A40,FALSE)),"")</f>
        <v>0</v>
      </c>
      <c r="BH40" s="2">
        <f>+IFERROR(IF(BH$10&lt;=$E$2,HLOOKUP(BH$10,'FLUJO REAL'!$E$13:$XFD$50,'FLUJO COMPLETO'!$A40,FALSE)/HLOOKUP('FLUJO COMPLETO'!BH$10,'FLUJO REAL'!$E$9:$XFD$10,2,FALSE),HLOOKUP(BH$10,'FLUJO PROYECTADO'!$E$11:$XFD$46,'FLUJO COMPLETO'!$A40,FALSE)),"")</f>
        <v>0</v>
      </c>
      <c r="BI40" s="2">
        <f>+IFERROR(IF(BI$10&lt;=$E$2,HLOOKUP(BI$10,'FLUJO REAL'!$E$13:$XFD$50,'FLUJO COMPLETO'!$A40,FALSE)/HLOOKUP('FLUJO COMPLETO'!BI$10,'FLUJO REAL'!$E$9:$XFD$10,2,FALSE),HLOOKUP(BI$10,'FLUJO PROYECTADO'!$E$11:$XFD$46,'FLUJO COMPLETO'!$A40,FALSE)),"")</f>
        <v>0</v>
      </c>
      <c r="BJ40" s="2">
        <f>+IFERROR(IF(BJ$10&lt;=$E$2,HLOOKUP(BJ$10,'FLUJO REAL'!$E$13:$XFD$50,'FLUJO COMPLETO'!$A40,FALSE)/HLOOKUP('FLUJO COMPLETO'!BJ$10,'FLUJO REAL'!$E$9:$XFD$10,2,FALSE),HLOOKUP(BJ$10,'FLUJO PROYECTADO'!$E$11:$XFD$46,'FLUJO COMPLETO'!$A40,FALSE)),"")</f>
        <v>0</v>
      </c>
      <c r="BK40" s="2">
        <f>+IFERROR(IF(BK$10&lt;=$E$2,HLOOKUP(BK$10,'FLUJO REAL'!$E$13:$XFD$50,'FLUJO COMPLETO'!$A40,FALSE)/HLOOKUP('FLUJO COMPLETO'!BK$10,'FLUJO REAL'!$E$9:$XFD$10,2,FALSE),HLOOKUP(BK$10,'FLUJO PROYECTADO'!$E$11:$XFD$46,'FLUJO COMPLETO'!$A40,FALSE)),"")</f>
        <v>0</v>
      </c>
      <c r="BL40" s="2">
        <f>+IFERROR(IF(BL$10&lt;=$E$2,HLOOKUP(BL$10,'FLUJO REAL'!$E$13:$XFD$50,'FLUJO COMPLETO'!$A40,FALSE)/HLOOKUP('FLUJO COMPLETO'!BL$10,'FLUJO REAL'!$E$9:$XFD$10,2,FALSE),HLOOKUP(BL$10,'FLUJO PROYECTADO'!$E$11:$XFD$46,'FLUJO COMPLETO'!$A40,FALSE)),"")</f>
        <v>0</v>
      </c>
      <c r="BM40" s="2">
        <f>+IFERROR(IF(BM$10&lt;=$E$2,HLOOKUP(BM$10,'FLUJO REAL'!$E$13:$XFD$50,'FLUJO COMPLETO'!$A40,FALSE)/HLOOKUP('FLUJO COMPLETO'!BM$10,'FLUJO REAL'!$E$9:$XFD$10,2,FALSE),HLOOKUP(BM$10,'FLUJO PROYECTADO'!$E$11:$XFD$46,'FLUJO COMPLETO'!$A40,FALSE)),"")</f>
        <v>0</v>
      </c>
    </row>
    <row r="41" spans="1:65" ht="15.75" x14ac:dyDescent="0.25">
      <c r="A41">
        <v>32</v>
      </c>
      <c r="B41" s="153"/>
      <c r="C41" s="155"/>
      <c r="D41" s="11" t="s">
        <v>33</v>
      </c>
      <c r="E41" s="26">
        <f t="shared" si="6"/>
        <v>0</v>
      </c>
      <c r="F41" s="2" t="str">
        <f>+IFERROR(IF(F$10&lt;=$E$2,HLOOKUP(F$10,'FLUJO REAL'!$E$13:$XFD$50,'FLUJO COMPLETO'!$A41,FALSE)/HLOOKUP('FLUJO COMPLETO'!F$10,'FLUJO REAL'!$E$9:$XFD$10,2,FALSE),HLOOKUP(F$10,'FLUJO PROYECTADO'!$E$11:$XFD$46,'FLUJO COMPLETO'!$A41,FALSE)),"")</f>
        <v/>
      </c>
      <c r="G41" s="2">
        <f>+IFERROR(IF(G$10&lt;=$E$2,HLOOKUP(G$10,'FLUJO REAL'!$E$13:$XFD$50,'FLUJO COMPLETO'!$A41,FALSE)/HLOOKUP('FLUJO COMPLETO'!G$10,'FLUJO REAL'!$E$9:$XFD$10,2,FALSE),HLOOKUP(G$10,'FLUJO PROYECTADO'!$E$11:$XFD$46,'FLUJO COMPLETO'!$A41,FALSE)),"")</f>
        <v>0</v>
      </c>
      <c r="H41" s="2">
        <f>+IFERROR(IF(H$10&lt;=$E$2,HLOOKUP(H$10,'FLUJO REAL'!$E$13:$XFD$50,'FLUJO COMPLETO'!$A41,FALSE)/HLOOKUP('FLUJO COMPLETO'!H$10,'FLUJO REAL'!$E$9:$XFD$10,2,FALSE),HLOOKUP(H$10,'FLUJO PROYECTADO'!$E$11:$XFD$46,'FLUJO COMPLETO'!$A41,FALSE)),"")</f>
        <v>0</v>
      </c>
      <c r="I41" s="2">
        <f>+IFERROR(IF(I$10&lt;=$E$2,HLOOKUP(I$10,'FLUJO REAL'!$E$13:$XFD$50,'FLUJO COMPLETO'!$A41,FALSE)/HLOOKUP('FLUJO COMPLETO'!I$10,'FLUJO REAL'!$E$9:$XFD$10,2,FALSE),HLOOKUP(I$10,'FLUJO PROYECTADO'!$E$11:$XFD$46,'FLUJO COMPLETO'!$A41,FALSE)),"")</f>
        <v>0</v>
      </c>
      <c r="J41" s="2">
        <f>+IFERROR(IF(J$10&lt;=$E$2,HLOOKUP(J$10,'FLUJO REAL'!$E$13:$XFD$50,'FLUJO COMPLETO'!$A41,FALSE)/HLOOKUP('FLUJO COMPLETO'!J$10,'FLUJO REAL'!$E$9:$XFD$10,2,FALSE),HLOOKUP(J$10,'FLUJO PROYECTADO'!$E$11:$XFD$46,'FLUJO COMPLETO'!$A41,FALSE)),"")</f>
        <v>0</v>
      </c>
      <c r="K41" s="2">
        <f>+IFERROR(IF(K$10&lt;=$E$2,HLOOKUP(K$10,'FLUJO REAL'!$E$13:$XFD$50,'FLUJO COMPLETO'!$A41,FALSE)/HLOOKUP('FLUJO COMPLETO'!K$10,'FLUJO REAL'!$E$9:$XFD$10,2,FALSE),HLOOKUP(K$10,'FLUJO PROYECTADO'!$E$11:$XFD$46,'FLUJO COMPLETO'!$A41,FALSE)),"")</f>
        <v>0</v>
      </c>
      <c r="L41" s="2">
        <f>+IFERROR(IF(L$10&lt;=$E$2,HLOOKUP(L$10,'FLUJO REAL'!$E$13:$XFD$50,'FLUJO COMPLETO'!$A41,FALSE)/HLOOKUP('FLUJO COMPLETO'!L$10,'FLUJO REAL'!$E$9:$XFD$10,2,FALSE),HLOOKUP(L$10,'FLUJO PROYECTADO'!$E$11:$XFD$46,'FLUJO COMPLETO'!$A41,FALSE)),"")</f>
        <v>0</v>
      </c>
      <c r="M41" s="2">
        <f>+IFERROR(IF(M$10&lt;=$E$2,HLOOKUP(M$10,'FLUJO REAL'!$E$13:$XFD$50,'FLUJO COMPLETO'!$A41,FALSE)/HLOOKUP('FLUJO COMPLETO'!M$10,'FLUJO REAL'!$E$9:$XFD$10,2,FALSE),HLOOKUP(M$10,'FLUJO PROYECTADO'!$E$11:$XFD$46,'FLUJO COMPLETO'!$A41,FALSE)),"")</f>
        <v>0</v>
      </c>
      <c r="N41" s="2">
        <f>+IFERROR(IF(N$10&lt;=$E$2,HLOOKUP(N$10,'FLUJO REAL'!$E$13:$XFD$50,'FLUJO COMPLETO'!$A41,FALSE)/HLOOKUP('FLUJO COMPLETO'!N$10,'FLUJO REAL'!$E$9:$XFD$10,2,FALSE),HLOOKUP(N$10,'FLUJO PROYECTADO'!$E$11:$XFD$46,'FLUJO COMPLETO'!$A41,FALSE)),"")</f>
        <v>0</v>
      </c>
      <c r="O41" s="2">
        <f>+IFERROR(IF(O$10&lt;=$E$2,HLOOKUP(O$10,'FLUJO REAL'!$E$13:$XFD$50,'FLUJO COMPLETO'!$A41,FALSE)/HLOOKUP('FLUJO COMPLETO'!O$10,'FLUJO REAL'!$E$9:$XFD$10,2,FALSE),HLOOKUP(O$10,'FLUJO PROYECTADO'!$E$11:$XFD$46,'FLUJO COMPLETO'!$A41,FALSE)),"")</f>
        <v>0</v>
      </c>
      <c r="P41" s="2">
        <f>+IFERROR(IF(P$10&lt;=$E$2,HLOOKUP(P$10,'FLUJO REAL'!$E$13:$XFD$50,'FLUJO COMPLETO'!$A41,FALSE)/HLOOKUP('FLUJO COMPLETO'!P$10,'FLUJO REAL'!$E$9:$XFD$10,2,FALSE),HLOOKUP(P$10,'FLUJO PROYECTADO'!$E$11:$XFD$46,'FLUJO COMPLETO'!$A41,FALSE)),"")</f>
        <v>0</v>
      </c>
      <c r="Q41" s="2">
        <f>+IFERROR(IF(Q$10&lt;=$E$2,HLOOKUP(Q$10,'FLUJO REAL'!$E$13:$XFD$50,'FLUJO COMPLETO'!$A41,FALSE)/HLOOKUP('FLUJO COMPLETO'!Q$10,'FLUJO REAL'!$E$9:$XFD$10,2,FALSE),HLOOKUP(Q$10,'FLUJO PROYECTADO'!$E$11:$XFD$46,'FLUJO COMPLETO'!$A41,FALSE)),"")</f>
        <v>0</v>
      </c>
      <c r="R41" s="2">
        <f>+IFERROR(IF(R$10&lt;=$E$2,HLOOKUP(R$10,'FLUJO REAL'!$E$13:$XFD$50,'FLUJO COMPLETO'!$A41,FALSE)/HLOOKUP('FLUJO COMPLETO'!R$10,'FLUJO REAL'!$E$9:$XFD$10,2,FALSE),HLOOKUP(R$10,'FLUJO PROYECTADO'!$E$11:$XFD$46,'FLUJO COMPLETO'!$A41,FALSE)),"")</f>
        <v>0</v>
      </c>
      <c r="S41" s="2">
        <f>+IFERROR(IF(S$10&lt;=$E$2,HLOOKUP(S$10,'FLUJO REAL'!$E$13:$XFD$50,'FLUJO COMPLETO'!$A41,FALSE)/HLOOKUP('FLUJO COMPLETO'!S$10,'FLUJO REAL'!$E$9:$XFD$10,2,FALSE),HLOOKUP(S$10,'FLUJO PROYECTADO'!$E$11:$XFD$46,'FLUJO COMPLETO'!$A41,FALSE)),"")</f>
        <v>0</v>
      </c>
      <c r="T41" s="2">
        <f>+IFERROR(IF(T$10&lt;=$E$2,HLOOKUP(T$10,'FLUJO REAL'!$E$13:$XFD$50,'FLUJO COMPLETO'!$A41,FALSE)/HLOOKUP('FLUJO COMPLETO'!T$10,'FLUJO REAL'!$E$9:$XFD$10,2,FALSE),HLOOKUP(T$10,'FLUJO PROYECTADO'!$E$11:$XFD$46,'FLUJO COMPLETO'!$A41,FALSE)),"")</f>
        <v>0</v>
      </c>
      <c r="U41" s="2">
        <f>+IFERROR(IF(U$10&lt;=$E$2,HLOOKUP(U$10,'FLUJO REAL'!$E$13:$XFD$50,'FLUJO COMPLETO'!$A41,FALSE)/HLOOKUP('FLUJO COMPLETO'!U$10,'FLUJO REAL'!$E$9:$XFD$10,2,FALSE),HLOOKUP(U$10,'FLUJO PROYECTADO'!$E$11:$XFD$46,'FLUJO COMPLETO'!$A41,FALSE)),"")</f>
        <v>0</v>
      </c>
      <c r="V41" s="2">
        <f>+IFERROR(IF(V$10&lt;=$E$2,HLOOKUP(V$10,'FLUJO REAL'!$E$13:$XFD$50,'FLUJO COMPLETO'!$A41,FALSE)/HLOOKUP('FLUJO COMPLETO'!V$10,'FLUJO REAL'!$E$9:$XFD$10,2,FALSE),HLOOKUP(V$10,'FLUJO PROYECTADO'!$E$11:$XFD$46,'FLUJO COMPLETO'!$A41,FALSE)),"")</f>
        <v>0</v>
      </c>
      <c r="W41" s="2">
        <f>+IFERROR(IF(W$10&lt;=$E$2,HLOOKUP(W$10,'FLUJO REAL'!$E$13:$XFD$50,'FLUJO COMPLETO'!$A41,FALSE)/HLOOKUP('FLUJO COMPLETO'!W$10,'FLUJO REAL'!$E$9:$XFD$10,2,FALSE),HLOOKUP(W$10,'FLUJO PROYECTADO'!$E$11:$XFD$46,'FLUJO COMPLETO'!$A41,FALSE)),"")</f>
        <v>0</v>
      </c>
      <c r="X41" s="2">
        <f>+IFERROR(IF(X$10&lt;=$E$2,HLOOKUP(X$10,'FLUJO REAL'!$E$13:$XFD$50,'FLUJO COMPLETO'!$A41,FALSE)/HLOOKUP('FLUJO COMPLETO'!X$10,'FLUJO REAL'!$E$9:$XFD$10,2,FALSE),HLOOKUP(X$10,'FLUJO PROYECTADO'!$E$11:$XFD$46,'FLUJO COMPLETO'!$A41,FALSE)),"")</f>
        <v>0</v>
      </c>
      <c r="Y41" s="2">
        <f>+IFERROR(IF(Y$10&lt;=$E$2,HLOOKUP(Y$10,'FLUJO REAL'!$E$13:$XFD$50,'FLUJO COMPLETO'!$A41,FALSE)/HLOOKUP('FLUJO COMPLETO'!Y$10,'FLUJO REAL'!$E$9:$XFD$10,2,FALSE),HLOOKUP(Y$10,'FLUJO PROYECTADO'!$E$11:$XFD$46,'FLUJO COMPLETO'!$A41,FALSE)),"")</f>
        <v>0</v>
      </c>
      <c r="Z41" s="2">
        <f>+IFERROR(IF(Z$10&lt;=$E$2,HLOOKUP(Z$10,'FLUJO REAL'!$E$13:$XFD$50,'FLUJO COMPLETO'!$A41,FALSE)/HLOOKUP('FLUJO COMPLETO'!Z$10,'FLUJO REAL'!$E$9:$XFD$10,2,FALSE),HLOOKUP(Z$10,'FLUJO PROYECTADO'!$E$11:$XFD$46,'FLUJO COMPLETO'!$A41,FALSE)),"")</f>
        <v>0</v>
      </c>
      <c r="AA41" s="2">
        <f>+IFERROR(IF(AA$10&lt;=$E$2,HLOOKUP(AA$10,'FLUJO REAL'!$E$13:$XFD$50,'FLUJO COMPLETO'!$A41,FALSE)/HLOOKUP('FLUJO COMPLETO'!AA$10,'FLUJO REAL'!$E$9:$XFD$10,2,FALSE),HLOOKUP(AA$10,'FLUJO PROYECTADO'!$E$11:$XFD$46,'FLUJO COMPLETO'!$A41,FALSE)),"")</f>
        <v>0</v>
      </c>
      <c r="AB41" s="2">
        <f>+IFERROR(IF(AB$10&lt;=$E$2,HLOOKUP(AB$10,'FLUJO REAL'!$E$13:$XFD$50,'FLUJO COMPLETO'!$A41,FALSE)/HLOOKUP('FLUJO COMPLETO'!AB$10,'FLUJO REAL'!$E$9:$XFD$10,2,FALSE),HLOOKUP(AB$10,'FLUJO PROYECTADO'!$E$11:$XFD$46,'FLUJO COMPLETO'!$A41,FALSE)),"")</f>
        <v>0</v>
      </c>
      <c r="AC41" s="2">
        <f>+IFERROR(IF(AC$10&lt;=$E$2,HLOOKUP(AC$10,'FLUJO REAL'!$E$13:$XFD$50,'FLUJO COMPLETO'!$A41,FALSE)/HLOOKUP('FLUJO COMPLETO'!AC$10,'FLUJO REAL'!$E$9:$XFD$10,2,FALSE),HLOOKUP(AC$10,'FLUJO PROYECTADO'!$E$11:$XFD$46,'FLUJO COMPLETO'!$A41,FALSE)),"")</f>
        <v>0</v>
      </c>
      <c r="AD41" s="2">
        <f>+IFERROR(IF(AD$10&lt;=$E$2,HLOOKUP(AD$10,'FLUJO REAL'!$E$13:$XFD$50,'FLUJO COMPLETO'!$A41,FALSE)/HLOOKUP('FLUJO COMPLETO'!AD$10,'FLUJO REAL'!$E$9:$XFD$10,2,FALSE),HLOOKUP(AD$10,'FLUJO PROYECTADO'!$E$11:$XFD$46,'FLUJO COMPLETO'!$A41,FALSE)),"")</f>
        <v>0</v>
      </c>
      <c r="AE41" s="2">
        <f>+IFERROR(IF(AE$10&lt;=$E$2,HLOOKUP(AE$10,'FLUJO REAL'!$E$13:$XFD$50,'FLUJO COMPLETO'!$A41,FALSE)/HLOOKUP('FLUJO COMPLETO'!AE$10,'FLUJO REAL'!$E$9:$XFD$10,2,FALSE),HLOOKUP(AE$10,'FLUJO PROYECTADO'!$E$11:$XFD$46,'FLUJO COMPLETO'!$A41,FALSE)),"")</f>
        <v>0</v>
      </c>
      <c r="AF41" s="2">
        <f>+IFERROR(IF(AF$10&lt;=$E$2,HLOOKUP(AF$10,'FLUJO REAL'!$E$13:$XFD$50,'FLUJO COMPLETO'!$A41,FALSE)/HLOOKUP('FLUJO COMPLETO'!AF$10,'FLUJO REAL'!$E$9:$XFD$10,2,FALSE),HLOOKUP(AF$10,'FLUJO PROYECTADO'!$E$11:$XFD$46,'FLUJO COMPLETO'!$A41,FALSE)),"")</f>
        <v>0</v>
      </c>
      <c r="AG41" s="2">
        <f>+IFERROR(IF(AG$10&lt;=$E$2,HLOOKUP(AG$10,'FLUJO REAL'!$E$13:$XFD$50,'FLUJO COMPLETO'!$A41,FALSE)/HLOOKUP('FLUJO COMPLETO'!AG$10,'FLUJO REAL'!$E$9:$XFD$10,2,FALSE),HLOOKUP(AG$10,'FLUJO PROYECTADO'!$E$11:$XFD$46,'FLUJO COMPLETO'!$A41,FALSE)),"")</f>
        <v>0</v>
      </c>
      <c r="AH41" s="2">
        <f>+IFERROR(IF(AH$10&lt;=$E$2,HLOOKUP(AH$10,'FLUJO REAL'!$E$13:$XFD$50,'FLUJO COMPLETO'!$A41,FALSE)/HLOOKUP('FLUJO COMPLETO'!AH$10,'FLUJO REAL'!$E$9:$XFD$10,2,FALSE),HLOOKUP(AH$10,'FLUJO PROYECTADO'!$E$11:$XFD$46,'FLUJO COMPLETO'!$A41,FALSE)),"")</f>
        <v>0</v>
      </c>
      <c r="AI41" s="2">
        <f>+IFERROR(IF(AI$10&lt;=$E$2,HLOOKUP(AI$10,'FLUJO REAL'!$E$13:$XFD$50,'FLUJO COMPLETO'!$A41,FALSE)/HLOOKUP('FLUJO COMPLETO'!AI$10,'FLUJO REAL'!$E$9:$XFD$10,2,FALSE),HLOOKUP(AI$10,'FLUJO PROYECTADO'!$E$11:$XFD$46,'FLUJO COMPLETO'!$A41,FALSE)),"")</f>
        <v>0</v>
      </c>
      <c r="AJ41" s="2">
        <f>+IFERROR(IF(AJ$10&lt;=$E$2,HLOOKUP(AJ$10,'FLUJO REAL'!$E$13:$XFD$50,'FLUJO COMPLETO'!$A41,FALSE)/HLOOKUP('FLUJO COMPLETO'!AJ$10,'FLUJO REAL'!$E$9:$XFD$10,2,FALSE),HLOOKUP(AJ$10,'FLUJO PROYECTADO'!$E$11:$XFD$46,'FLUJO COMPLETO'!$A41,FALSE)),"")</f>
        <v>0</v>
      </c>
      <c r="AK41" s="2">
        <f>+IFERROR(IF(AK$10&lt;=$E$2,HLOOKUP(AK$10,'FLUJO REAL'!$E$13:$XFD$50,'FLUJO COMPLETO'!$A41,FALSE)/HLOOKUP('FLUJO COMPLETO'!AK$10,'FLUJO REAL'!$E$9:$XFD$10,2,FALSE),HLOOKUP(AK$10,'FLUJO PROYECTADO'!$E$11:$XFD$46,'FLUJO COMPLETO'!$A41,FALSE)),"")</f>
        <v>0</v>
      </c>
      <c r="AL41" s="2">
        <f>+IFERROR(IF(AL$10&lt;=$E$2,HLOOKUP(AL$10,'FLUJO REAL'!$E$13:$XFD$50,'FLUJO COMPLETO'!$A41,FALSE)/HLOOKUP('FLUJO COMPLETO'!AL$10,'FLUJO REAL'!$E$9:$XFD$10,2,FALSE),HLOOKUP(AL$10,'FLUJO PROYECTADO'!$E$11:$XFD$46,'FLUJO COMPLETO'!$A41,FALSE)),"")</f>
        <v>0</v>
      </c>
      <c r="AM41" s="2">
        <f>+IFERROR(IF(AM$10&lt;=$E$2,HLOOKUP(AM$10,'FLUJO REAL'!$E$13:$XFD$50,'FLUJO COMPLETO'!$A41,FALSE)/HLOOKUP('FLUJO COMPLETO'!AM$10,'FLUJO REAL'!$E$9:$XFD$10,2,FALSE),HLOOKUP(AM$10,'FLUJO PROYECTADO'!$E$11:$XFD$46,'FLUJO COMPLETO'!$A41,FALSE)),"")</f>
        <v>0</v>
      </c>
      <c r="AN41" s="2">
        <f>+IFERROR(IF(AN$10&lt;=$E$2,HLOOKUP(AN$10,'FLUJO REAL'!$E$13:$XFD$50,'FLUJO COMPLETO'!$A41,FALSE)/HLOOKUP('FLUJO COMPLETO'!AN$10,'FLUJO REAL'!$E$9:$XFD$10,2,FALSE),HLOOKUP(AN$10,'FLUJO PROYECTADO'!$E$11:$XFD$46,'FLUJO COMPLETO'!$A41,FALSE)),"")</f>
        <v>0</v>
      </c>
      <c r="AO41" s="2">
        <f>+IFERROR(IF(AO$10&lt;=$E$2,HLOOKUP(AO$10,'FLUJO REAL'!$E$13:$XFD$50,'FLUJO COMPLETO'!$A41,FALSE)/HLOOKUP('FLUJO COMPLETO'!AO$10,'FLUJO REAL'!$E$9:$XFD$10,2,FALSE),HLOOKUP(AO$10,'FLUJO PROYECTADO'!$E$11:$XFD$46,'FLUJO COMPLETO'!$A41,FALSE)),"")</f>
        <v>0</v>
      </c>
      <c r="AP41" s="2">
        <f>+IFERROR(IF(AP$10&lt;=$E$2,HLOOKUP(AP$10,'FLUJO REAL'!$E$13:$XFD$50,'FLUJO COMPLETO'!$A41,FALSE)/HLOOKUP('FLUJO COMPLETO'!AP$10,'FLUJO REAL'!$E$9:$XFD$10,2,FALSE),HLOOKUP(AP$10,'FLUJO PROYECTADO'!$E$11:$XFD$46,'FLUJO COMPLETO'!$A41,FALSE)),"")</f>
        <v>0</v>
      </c>
      <c r="AQ41" s="2">
        <f>+IFERROR(IF(AQ$10&lt;=$E$2,HLOOKUP(AQ$10,'FLUJO REAL'!$E$13:$XFD$50,'FLUJO COMPLETO'!$A41,FALSE)/HLOOKUP('FLUJO COMPLETO'!AQ$10,'FLUJO REAL'!$E$9:$XFD$10,2,FALSE),HLOOKUP(AQ$10,'FLUJO PROYECTADO'!$E$11:$XFD$46,'FLUJO COMPLETO'!$A41,FALSE)),"")</f>
        <v>0</v>
      </c>
      <c r="AR41" s="2">
        <f>+IFERROR(IF(AR$10&lt;=$E$2,HLOOKUP(AR$10,'FLUJO REAL'!$E$13:$XFD$50,'FLUJO COMPLETO'!$A41,FALSE)/HLOOKUP('FLUJO COMPLETO'!AR$10,'FLUJO REAL'!$E$9:$XFD$10,2,FALSE),HLOOKUP(AR$10,'FLUJO PROYECTADO'!$E$11:$XFD$46,'FLUJO COMPLETO'!$A41,FALSE)),"")</f>
        <v>0</v>
      </c>
      <c r="AS41" s="2">
        <f>+IFERROR(IF(AS$10&lt;=$E$2,HLOOKUP(AS$10,'FLUJO REAL'!$E$13:$XFD$50,'FLUJO COMPLETO'!$A41,FALSE)/HLOOKUP('FLUJO COMPLETO'!AS$10,'FLUJO REAL'!$E$9:$XFD$10,2,FALSE),HLOOKUP(AS$10,'FLUJO PROYECTADO'!$E$11:$XFD$46,'FLUJO COMPLETO'!$A41,FALSE)),"")</f>
        <v>0</v>
      </c>
      <c r="AT41" s="2">
        <f>+IFERROR(IF(AT$10&lt;=$E$2,HLOOKUP(AT$10,'FLUJO REAL'!$E$13:$XFD$50,'FLUJO COMPLETO'!$A41,FALSE)/HLOOKUP('FLUJO COMPLETO'!AT$10,'FLUJO REAL'!$E$9:$XFD$10,2,FALSE),HLOOKUP(AT$10,'FLUJO PROYECTADO'!$E$11:$XFD$46,'FLUJO COMPLETO'!$A41,FALSE)),"")</f>
        <v>0</v>
      </c>
      <c r="AU41" s="2">
        <f>+IFERROR(IF(AU$10&lt;=$E$2,HLOOKUP(AU$10,'FLUJO REAL'!$E$13:$XFD$50,'FLUJO COMPLETO'!$A41,FALSE)/HLOOKUP('FLUJO COMPLETO'!AU$10,'FLUJO REAL'!$E$9:$XFD$10,2,FALSE),HLOOKUP(AU$10,'FLUJO PROYECTADO'!$E$11:$XFD$46,'FLUJO COMPLETO'!$A41,FALSE)),"")</f>
        <v>0</v>
      </c>
      <c r="AV41" s="2">
        <f>+IFERROR(IF(AV$10&lt;=$E$2,HLOOKUP(AV$10,'FLUJO REAL'!$E$13:$XFD$50,'FLUJO COMPLETO'!$A41,FALSE)/HLOOKUP('FLUJO COMPLETO'!AV$10,'FLUJO REAL'!$E$9:$XFD$10,2,FALSE),HLOOKUP(AV$10,'FLUJO PROYECTADO'!$E$11:$XFD$46,'FLUJO COMPLETO'!$A41,FALSE)),"")</f>
        <v>0</v>
      </c>
      <c r="AW41" s="2">
        <f>+IFERROR(IF(AW$10&lt;=$E$2,HLOOKUP(AW$10,'FLUJO REAL'!$E$13:$XFD$50,'FLUJO COMPLETO'!$A41,FALSE)/HLOOKUP('FLUJO COMPLETO'!AW$10,'FLUJO REAL'!$E$9:$XFD$10,2,FALSE),HLOOKUP(AW$10,'FLUJO PROYECTADO'!$E$11:$XFD$46,'FLUJO COMPLETO'!$A41,FALSE)),"")</f>
        <v>0</v>
      </c>
      <c r="AX41" s="2">
        <f>+IFERROR(IF(AX$10&lt;=$E$2,HLOOKUP(AX$10,'FLUJO REAL'!$E$13:$XFD$50,'FLUJO COMPLETO'!$A41,FALSE)/HLOOKUP('FLUJO COMPLETO'!AX$10,'FLUJO REAL'!$E$9:$XFD$10,2,FALSE),HLOOKUP(AX$10,'FLUJO PROYECTADO'!$E$11:$XFD$46,'FLUJO COMPLETO'!$A41,FALSE)),"")</f>
        <v>0</v>
      </c>
      <c r="AY41" s="2">
        <f>+IFERROR(IF(AY$10&lt;=$E$2,HLOOKUP(AY$10,'FLUJO REAL'!$E$13:$XFD$50,'FLUJO COMPLETO'!$A41,FALSE)/HLOOKUP('FLUJO COMPLETO'!AY$10,'FLUJO REAL'!$E$9:$XFD$10,2,FALSE),HLOOKUP(AY$10,'FLUJO PROYECTADO'!$E$11:$XFD$46,'FLUJO COMPLETO'!$A41,FALSE)),"")</f>
        <v>0</v>
      </c>
      <c r="AZ41" s="2">
        <f>+IFERROR(IF(AZ$10&lt;=$E$2,HLOOKUP(AZ$10,'FLUJO REAL'!$E$13:$XFD$50,'FLUJO COMPLETO'!$A41,FALSE)/HLOOKUP('FLUJO COMPLETO'!AZ$10,'FLUJO REAL'!$E$9:$XFD$10,2,FALSE),HLOOKUP(AZ$10,'FLUJO PROYECTADO'!$E$11:$XFD$46,'FLUJO COMPLETO'!$A41,FALSE)),"")</f>
        <v>0</v>
      </c>
      <c r="BA41" s="2">
        <f>+IFERROR(IF(BA$10&lt;=$E$2,HLOOKUP(BA$10,'FLUJO REAL'!$E$13:$XFD$50,'FLUJO COMPLETO'!$A41,FALSE)/HLOOKUP('FLUJO COMPLETO'!BA$10,'FLUJO REAL'!$E$9:$XFD$10,2,FALSE),HLOOKUP(BA$10,'FLUJO PROYECTADO'!$E$11:$XFD$46,'FLUJO COMPLETO'!$A41,FALSE)),"")</f>
        <v>0</v>
      </c>
      <c r="BB41" s="2">
        <f>+IFERROR(IF(BB$10&lt;=$E$2,HLOOKUP(BB$10,'FLUJO REAL'!$E$13:$XFD$50,'FLUJO COMPLETO'!$A41,FALSE)/HLOOKUP('FLUJO COMPLETO'!BB$10,'FLUJO REAL'!$E$9:$XFD$10,2,FALSE),HLOOKUP(BB$10,'FLUJO PROYECTADO'!$E$11:$XFD$46,'FLUJO COMPLETO'!$A41,FALSE)),"")</f>
        <v>0</v>
      </c>
      <c r="BC41" s="2">
        <f>+IFERROR(IF(BC$10&lt;=$E$2,HLOOKUP(BC$10,'FLUJO REAL'!$E$13:$XFD$50,'FLUJO COMPLETO'!$A41,FALSE)/HLOOKUP('FLUJO COMPLETO'!BC$10,'FLUJO REAL'!$E$9:$XFD$10,2,FALSE),HLOOKUP(BC$10,'FLUJO PROYECTADO'!$E$11:$XFD$46,'FLUJO COMPLETO'!$A41,FALSE)),"")</f>
        <v>0</v>
      </c>
      <c r="BD41" s="2">
        <f>+IFERROR(IF(BD$10&lt;=$E$2,HLOOKUP(BD$10,'FLUJO REAL'!$E$13:$XFD$50,'FLUJO COMPLETO'!$A41,FALSE)/HLOOKUP('FLUJO COMPLETO'!BD$10,'FLUJO REAL'!$E$9:$XFD$10,2,FALSE),HLOOKUP(BD$10,'FLUJO PROYECTADO'!$E$11:$XFD$46,'FLUJO COMPLETO'!$A41,FALSE)),"")</f>
        <v>0</v>
      </c>
      <c r="BE41" s="2">
        <f>+IFERROR(IF(BE$10&lt;=$E$2,HLOOKUP(BE$10,'FLUJO REAL'!$E$13:$XFD$50,'FLUJO COMPLETO'!$A41,FALSE)/HLOOKUP('FLUJO COMPLETO'!BE$10,'FLUJO REAL'!$E$9:$XFD$10,2,FALSE),HLOOKUP(BE$10,'FLUJO PROYECTADO'!$E$11:$XFD$46,'FLUJO COMPLETO'!$A41,FALSE)),"")</f>
        <v>0</v>
      </c>
      <c r="BF41" s="2">
        <f>+IFERROR(IF(BF$10&lt;=$E$2,HLOOKUP(BF$10,'FLUJO REAL'!$E$13:$XFD$50,'FLUJO COMPLETO'!$A41,FALSE)/HLOOKUP('FLUJO COMPLETO'!BF$10,'FLUJO REAL'!$E$9:$XFD$10,2,FALSE),HLOOKUP(BF$10,'FLUJO PROYECTADO'!$E$11:$XFD$46,'FLUJO COMPLETO'!$A41,FALSE)),"")</f>
        <v>0</v>
      </c>
      <c r="BG41" s="2">
        <f>+IFERROR(IF(BG$10&lt;=$E$2,HLOOKUP(BG$10,'FLUJO REAL'!$E$13:$XFD$50,'FLUJO COMPLETO'!$A41,FALSE)/HLOOKUP('FLUJO COMPLETO'!BG$10,'FLUJO REAL'!$E$9:$XFD$10,2,FALSE),HLOOKUP(BG$10,'FLUJO PROYECTADO'!$E$11:$XFD$46,'FLUJO COMPLETO'!$A41,FALSE)),"")</f>
        <v>0</v>
      </c>
      <c r="BH41" s="2">
        <f>+IFERROR(IF(BH$10&lt;=$E$2,HLOOKUP(BH$10,'FLUJO REAL'!$E$13:$XFD$50,'FLUJO COMPLETO'!$A41,FALSE)/HLOOKUP('FLUJO COMPLETO'!BH$10,'FLUJO REAL'!$E$9:$XFD$10,2,FALSE),HLOOKUP(BH$10,'FLUJO PROYECTADO'!$E$11:$XFD$46,'FLUJO COMPLETO'!$A41,FALSE)),"")</f>
        <v>0</v>
      </c>
      <c r="BI41" s="2">
        <f>+IFERROR(IF(BI$10&lt;=$E$2,HLOOKUP(BI$10,'FLUJO REAL'!$E$13:$XFD$50,'FLUJO COMPLETO'!$A41,FALSE)/HLOOKUP('FLUJO COMPLETO'!BI$10,'FLUJO REAL'!$E$9:$XFD$10,2,FALSE),HLOOKUP(BI$10,'FLUJO PROYECTADO'!$E$11:$XFD$46,'FLUJO COMPLETO'!$A41,FALSE)),"")</f>
        <v>0</v>
      </c>
      <c r="BJ41" s="2">
        <f>+IFERROR(IF(BJ$10&lt;=$E$2,HLOOKUP(BJ$10,'FLUJO REAL'!$E$13:$XFD$50,'FLUJO COMPLETO'!$A41,FALSE)/HLOOKUP('FLUJO COMPLETO'!BJ$10,'FLUJO REAL'!$E$9:$XFD$10,2,FALSE),HLOOKUP(BJ$10,'FLUJO PROYECTADO'!$E$11:$XFD$46,'FLUJO COMPLETO'!$A41,FALSE)),"")</f>
        <v>0</v>
      </c>
      <c r="BK41" s="2">
        <f>+IFERROR(IF(BK$10&lt;=$E$2,HLOOKUP(BK$10,'FLUJO REAL'!$E$13:$XFD$50,'FLUJO COMPLETO'!$A41,FALSE)/HLOOKUP('FLUJO COMPLETO'!BK$10,'FLUJO REAL'!$E$9:$XFD$10,2,FALSE),HLOOKUP(BK$10,'FLUJO PROYECTADO'!$E$11:$XFD$46,'FLUJO COMPLETO'!$A41,FALSE)),"")</f>
        <v>0</v>
      </c>
      <c r="BL41" s="2">
        <f>+IFERROR(IF(BL$10&lt;=$E$2,HLOOKUP(BL$10,'FLUJO REAL'!$E$13:$XFD$50,'FLUJO COMPLETO'!$A41,FALSE)/HLOOKUP('FLUJO COMPLETO'!BL$10,'FLUJO REAL'!$E$9:$XFD$10,2,FALSE),HLOOKUP(BL$10,'FLUJO PROYECTADO'!$E$11:$XFD$46,'FLUJO COMPLETO'!$A41,FALSE)),"")</f>
        <v>0</v>
      </c>
      <c r="BM41" s="2">
        <f>+IFERROR(IF(BM$10&lt;=$E$2,HLOOKUP(BM$10,'FLUJO REAL'!$E$13:$XFD$50,'FLUJO COMPLETO'!$A41,FALSE)/HLOOKUP('FLUJO COMPLETO'!BM$10,'FLUJO REAL'!$E$9:$XFD$10,2,FALSE),HLOOKUP(BM$10,'FLUJO PROYECTADO'!$E$11:$XFD$46,'FLUJO COMPLETO'!$A41,FALSE)),"")</f>
        <v>0</v>
      </c>
    </row>
    <row r="42" spans="1:65" ht="15.75" x14ac:dyDescent="0.25">
      <c r="A42">
        <v>33</v>
      </c>
      <c r="B42" s="153"/>
      <c r="C42" s="155"/>
      <c r="D42" s="12" t="s">
        <v>34</v>
      </c>
      <c r="E42" s="26">
        <f t="shared" si="6"/>
        <v>0</v>
      </c>
      <c r="F42" s="2" t="str">
        <f>+IFERROR(IF(F$10&lt;=$E$2,HLOOKUP(F$10,'FLUJO REAL'!$E$13:$XFD$50,'FLUJO COMPLETO'!$A42,FALSE)/HLOOKUP('FLUJO COMPLETO'!F$10,'FLUJO REAL'!$E$9:$XFD$10,2,FALSE),HLOOKUP(F$10,'FLUJO PROYECTADO'!$E$11:$XFD$46,'FLUJO COMPLETO'!$A42,FALSE)),"")</f>
        <v/>
      </c>
      <c r="G42" s="2">
        <f>+IFERROR(IF(G$10&lt;=$E$2,HLOOKUP(G$10,'FLUJO REAL'!$E$13:$XFD$50,'FLUJO COMPLETO'!$A42,FALSE)/HLOOKUP('FLUJO COMPLETO'!G$10,'FLUJO REAL'!$E$9:$XFD$10,2,FALSE),HLOOKUP(G$10,'FLUJO PROYECTADO'!$E$11:$XFD$46,'FLUJO COMPLETO'!$A42,FALSE)),"")</f>
        <v>0</v>
      </c>
      <c r="H42" s="2">
        <f>+IFERROR(IF(H$10&lt;=$E$2,HLOOKUP(H$10,'FLUJO REAL'!$E$13:$XFD$50,'FLUJO COMPLETO'!$A42,FALSE)/HLOOKUP('FLUJO COMPLETO'!H$10,'FLUJO REAL'!$E$9:$XFD$10,2,FALSE),HLOOKUP(H$10,'FLUJO PROYECTADO'!$E$11:$XFD$46,'FLUJO COMPLETO'!$A42,FALSE)),"")</f>
        <v>0</v>
      </c>
      <c r="I42" s="2">
        <f>+IFERROR(IF(I$10&lt;=$E$2,HLOOKUP(I$10,'FLUJO REAL'!$E$13:$XFD$50,'FLUJO COMPLETO'!$A42,FALSE)/HLOOKUP('FLUJO COMPLETO'!I$10,'FLUJO REAL'!$E$9:$XFD$10,2,FALSE),HLOOKUP(I$10,'FLUJO PROYECTADO'!$E$11:$XFD$46,'FLUJO COMPLETO'!$A42,FALSE)),"")</f>
        <v>0</v>
      </c>
      <c r="J42" s="2">
        <f>+IFERROR(IF(J$10&lt;=$E$2,HLOOKUP(J$10,'FLUJO REAL'!$E$13:$XFD$50,'FLUJO COMPLETO'!$A42,FALSE)/HLOOKUP('FLUJO COMPLETO'!J$10,'FLUJO REAL'!$E$9:$XFD$10,2,FALSE),HLOOKUP(J$10,'FLUJO PROYECTADO'!$E$11:$XFD$46,'FLUJO COMPLETO'!$A42,FALSE)),"")</f>
        <v>0</v>
      </c>
      <c r="K42" s="2">
        <f>+IFERROR(IF(K$10&lt;=$E$2,HLOOKUP(K$10,'FLUJO REAL'!$E$13:$XFD$50,'FLUJO COMPLETO'!$A42,FALSE)/HLOOKUP('FLUJO COMPLETO'!K$10,'FLUJO REAL'!$E$9:$XFD$10,2,FALSE),HLOOKUP(K$10,'FLUJO PROYECTADO'!$E$11:$XFD$46,'FLUJO COMPLETO'!$A42,FALSE)),"")</f>
        <v>0</v>
      </c>
      <c r="L42" s="2">
        <f>+IFERROR(IF(L$10&lt;=$E$2,HLOOKUP(L$10,'FLUJO REAL'!$E$13:$XFD$50,'FLUJO COMPLETO'!$A42,FALSE)/HLOOKUP('FLUJO COMPLETO'!L$10,'FLUJO REAL'!$E$9:$XFD$10,2,FALSE),HLOOKUP(L$10,'FLUJO PROYECTADO'!$E$11:$XFD$46,'FLUJO COMPLETO'!$A42,FALSE)),"")</f>
        <v>0</v>
      </c>
      <c r="M42" s="2">
        <f>+IFERROR(IF(M$10&lt;=$E$2,HLOOKUP(M$10,'FLUJO REAL'!$E$13:$XFD$50,'FLUJO COMPLETO'!$A42,FALSE)/HLOOKUP('FLUJO COMPLETO'!M$10,'FLUJO REAL'!$E$9:$XFD$10,2,FALSE),HLOOKUP(M$10,'FLUJO PROYECTADO'!$E$11:$XFD$46,'FLUJO COMPLETO'!$A42,FALSE)),"")</f>
        <v>0</v>
      </c>
      <c r="N42" s="2">
        <f>+IFERROR(IF(N$10&lt;=$E$2,HLOOKUP(N$10,'FLUJO REAL'!$E$13:$XFD$50,'FLUJO COMPLETO'!$A42,FALSE)/HLOOKUP('FLUJO COMPLETO'!N$10,'FLUJO REAL'!$E$9:$XFD$10,2,FALSE),HLOOKUP(N$10,'FLUJO PROYECTADO'!$E$11:$XFD$46,'FLUJO COMPLETO'!$A42,FALSE)),"")</f>
        <v>0</v>
      </c>
      <c r="O42" s="2">
        <f>+IFERROR(IF(O$10&lt;=$E$2,HLOOKUP(O$10,'FLUJO REAL'!$E$13:$XFD$50,'FLUJO COMPLETO'!$A42,FALSE)/HLOOKUP('FLUJO COMPLETO'!O$10,'FLUJO REAL'!$E$9:$XFD$10,2,FALSE),HLOOKUP(O$10,'FLUJO PROYECTADO'!$E$11:$XFD$46,'FLUJO COMPLETO'!$A42,FALSE)),"")</f>
        <v>0</v>
      </c>
      <c r="P42" s="2">
        <f>+IFERROR(IF(P$10&lt;=$E$2,HLOOKUP(P$10,'FLUJO REAL'!$E$13:$XFD$50,'FLUJO COMPLETO'!$A42,FALSE)/HLOOKUP('FLUJO COMPLETO'!P$10,'FLUJO REAL'!$E$9:$XFD$10,2,FALSE),HLOOKUP(P$10,'FLUJO PROYECTADO'!$E$11:$XFD$46,'FLUJO COMPLETO'!$A42,FALSE)),"")</f>
        <v>0</v>
      </c>
      <c r="Q42" s="2">
        <f>+IFERROR(IF(Q$10&lt;=$E$2,HLOOKUP(Q$10,'FLUJO REAL'!$E$13:$XFD$50,'FLUJO COMPLETO'!$A42,FALSE)/HLOOKUP('FLUJO COMPLETO'!Q$10,'FLUJO REAL'!$E$9:$XFD$10,2,FALSE),HLOOKUP(Q$10,'FLUJO PROYECTADO'!$E$11:$XFD$46,'FLUJO COMPLETO'!$A42,FALSE)),"")</f>
        <v>0</v>
      </c>
      <c r="R42" s="2">
        <f>+IFERROR(IF(R$10&lt;=$E$2,HLOOKUP(R$10,'FLUJO REAL'!$E$13:$XFD$50,'FLUJO COMPLETO'!$A42,FALSE)/HLOOKUP('FLUJO COMPLETO'!R$10,'FLUJO REAL'!$E$9:$XFD$10,2,FALSE),HLOOKUP(R$10,'FLUJO PROYECTADO'!$E$11:$XFD$46,'FLUJO COMPLETO'!$A42,FALSE)),"")</f>
        <v>0</v>
      </c>
      <c r="S42" s="2">
        <f>+IFERROR(IF(S$10&lt;=$E$2,HLOOKUP(S$10,'FLUJO REAL'!$E$13:$XFD$50,'FLUJO COMPLETO'!$A42,FALSE)/HLOOKUP('FLUJO COMPLETO'!S$10,'FLUJO REAL'!$E$9:$XFD$10,2,FALSE),HLOOKUP(S$10,'FLUJO PROYECTADO'!$E$11:$XFD$46,'FLUJO COMPLETO'!$A42,FALSE)),"")</f>
        <v>0</v>
      </c>
      <c r="T42" s="2">
        <f>+IFERROR(IF(T$10&lt;=$E$2,HLOOKUP(T$10,'FLUJO REAL'!$E$13:$XFD$50,'FLUJO COMPLETO'!$A42,FALSE)/HLOOKUP('FLUJO COMPLETO'!T$10,'FLUJO REAL'!$E$9:$XFD$10,2,FALSE),HLOOKUP(T$10,'FLUJO PROYECTADO'!$E$11:$XFD$46,'FLUJO COMPLETO'!$A42,FALSE)),"")</f>
        <v>0</v>
      </c>
      <c r="U42" s="2">
        <f>+IFERROR(IF(U$10&lt;=$E$2,HLOOKUP(U$10,'FLUJO REAL'!$E$13:$XFD$50,'FLUJO COMPLETO'!$A42,FALSE)/HLOOKUP('FLUJO COMPLETO'!U$10,'FLUJO REAL'!$E$9:$XFD$10,2,FALSE),HLOOKUP(U$10,'FLUJO PROYECTADO'!$E$11:$XFD$46,'FLUJO COMPLETO'!$A42,FALSE)),"")</f>
        <v>0</v>
      </c>
      <c r="V42" s="2">
        <f>+IFERROR(IF(V$10&lt;=$E$2,HLOOKUP(V$10,'FLUJO REAL'!$E$13:$XFD$50,'FLUJO COMPLETO'!$A42,FALSE)/HLOOKUP('FLUJO COMPLETO'!V$10,'FLUJO REAL'!$E$9:$XFD$10,2,FALSE),HLOOKUP(V$10,'FLUJO PROYECTADO'!$E$11:$XFD$46,'FLUJO COMPLETO'!$A42,FALSE)),"")</f>
        <v>0</v>
      </c>
      <c r="W42" s="2">
        <f>+IFERROR(IF(W$10&lt;=$E$2,HLOOKUP(W$10,'FLUJO REAL'!$E$13:$XFD$50,'FLUJO COMPLETO'!$A42,FALSE)/HLOOKUP('FLUJO COMPLETO'!W$10,'FLUJO REAL'!$E$9:$XFD$10,2,FALSE),HLOOKUP(W$10,'FLUJO PROYECTADO'!$E$11:$XFD$46,'FLUJO COMPLETO'!$A42,FALSE)),"")</f>
        <v>0</v>
      </c>
      <c r="X42" s="2">
        <f>+IFERROR(IF(X$10&lt;=$E$2,HLOOKUP(X$10,'FLUJO REAL'!$E$13:$XFD$50,'FLUJO COMPLETO'!$A42,FALSE)/HLOOKUP('FLUJO COMPLETO'!X$10,'FLUJO REAL'!$E$9:$XFD$10,2,FALSE),HLOOKUP(X$10,'FLUJO PROYECTADO'!$E$11:$XFD$46,'FLUJO COMPLETO'!$A42,FALSE)),"")</f>
        <v>0</v>
      </c>
      <c r="Y42" s="2">
        <f>+IFERROR(IF(Y$10&lt;=$E$2,HLOOKUP(Y$10,'FLUJO REAL'!$E$13:$XFD$50,'FLUJO COMPLETO'!$A42,FALSE)/HLOOKUP('FLUJO COMPLETO'!Y$10,'FLUJO REAL'!$E$9:$XFD$10,2,FALSE),HLOOKUP(Y$10,'FLUJO PROYECTADO'!$E$11:$XFD$46,'FLUJO COMPLETO'!$A42,FALSE)),"")</f>
        <v>0</v>
      </c>
      <c r="Z42" s="2">
        <f>+IFERROR(IF(Z$10&lt;=$E$2,HLOOKUP(Z$10,'FLUJO REAL'!$E$13:$XFD$50,'FLUJO COMPLETO'!$A42,FALSE)/HLOOKUP('FLUJO COMPLETO'!Z$10,'FLUJO REAL'!$E$9:$XFD$10,2,FALSE),HLOOKUP(Z$10,'FLUJO PROYECTADO'!$E$11:$XFD$46,'FLUJO COMPLETO'!$A42,FALSE)),"")</f>
        <v>0</v>
      </c>
      <c r="AA42" s="2">
        <f>+IFERROR(IF(AA$10&lt;=$E$2,HLOOKUP(AA$10,'FLUJO REAL'!$E$13:$XFD$50,'FLUJO COMPLETO'!$A42,FALSE)/HLOOKUP('FLUJO COMPLETO'!AA$10,'FLUJO REAL'!$E$9:$XFD$10,2,FALSE),HLOOKUP(AA$10,'FLUJO PROYECTADO'!$E$11:$XFD$46,'FLUJO COMPLETO'!$A42,FALSE)),"")</f>
        <v>0</v>
      </c>
      <c r="AB42" s="2">
        <f>+IFERROR(IF(AB$10&lt;=$E$2,HLOOKUP(AB$10,'FLUJO REAL'!$E$13:$XFD$50,'FLUJO COMPLETO'!$A42,FALSE)/HLOOKUP('FLUJO COMPLETO'!AB$10,'FLUJO REAL'!$E$9:$XFD$10,2,FALSE),HLOOKUP(AB$10,'FLUJO PROYECTADO'!$E$11:$XFD$46,'FLUJO COMPLETO'!$A42,FALSE)),"")</f>
        <v>0</v>
      </c>
      <c r="AC42" s="2">
        <f>+IFERROR(IF(AC$10&lt;=$E$2,HLOOKUP(AC$10,'FLUJO REAL'!$E$13:$XFD$50,'FLUJO COMPLETO'!$A42,FALSE)/HLOOKUP('FLUJO COMPLETO'!AC$10,'FLUJO REAL'!$E$9:$XFD$10,2,FALSE),HLOOKUP(AC$10,'FLUJO PROYECTADO'!$E$11:$XFD$46,'FLUJO COMPLETO'!$A42,FALSE)),"")</f>
        <v>0</v>
      </c>
      <c r="AD42" s="2">
        <f>+IFERROR(IF(AD$10&lt;=$E$2,HLOOKUP(AD$10,'FLUJO REAL'!$E$13:$XFD$50,'FLUJO COMPLETO'!$A42,FALSE)/HLOOKUP('FLUJO COMPLETO'!AD$10,'FLUJO REAL'!$E$9:$XFD$10,2,FALSE),HLOOKUP(AD$10,'FLUJO PROYECTADO'!$E$11:$XFD$46,'FLUJO COMPLETO'!$A42,FALSE)),"")</f>
        <v>0</v>
      </c>
      <c r="AE42" s="2">
        <f>+IFERROR(IF(AE$10&lt;=$E$2,HLOOKUP(AE$10,'FLUJO REAL'!$E$13:$XFD$50,'FLUJO COMPLETO'!$A42,FALSE)/HLOOKUP('FLUJO COMPLETO'!AE$10,'FLUJO REAL'!$E$9:$XFD$10,2,FALSE),HLOOKUP(AE$10,'FLUJO PROYECTADO'!$E$11:$XFD$46,'FLUJO COMPLETO'!$A42,FALSE)),"")</f>
        <v>0</v>
      </c>
      <c r="AF42" s="2">
        <f>+IFERROR(IF(AF$10&lt;=$E$2,HLOOKUP(AF$10,'FLUJO REAL'!$E$13:$XFD$50,'FLUJO COMPLETO'!$A42,FALSE)/HLOOKUP('FLUJO COMPLETO'!AF$10,'FLUJO REAL'!$E$9:$XFD$10,2,FALSE),HLOOKUP(AF$10,'FLUJO PROYECTADO'!$E$11:$XFD$46,'FLUJO COMPLETO'!$A42,FALSE)),"")</f>
        <v>0</v>
      </c>
      <c r="AG42" s="2">
        <f>+IFERROR(IF(AG$10&lt;=$E$2,HLOOKUP(AG$10,'FLUJO REAL'!$E$13:$XFD$50,'FLUJO COMPLETO'!$A42,FALSE)/HLOOKUP('FLUJO COMPLETO'!AG$10,'FLUJO REAL'!$E$9:$XFD$10,2,FALSE),HLOOKUP(AG$10,'FLUJO PROYECTADO'!$E$11:$XFD$46,'FLUJO COMPLETO'!$A42,FALSE)),"")</f>
        <v>0</v>
      </c>
      <c r="AH42" s="2">
        <f>+IFERROR(IF(AH$10&lt;=$E$2,HLOOKUP(AH$10,'FLUJO REAL'!$E$13:$XFD$50,'FLUJO COMPLETO'!$A42,FALSE)/HLOOKUP('FLUJO COMPLETO'!AH$10,'FLUJO REAL'!$E$9:$XFD$10,2,FALSE),HLOOKUP(AH$10,'FLUJO PROYECTADO'!$E$11:$XFD$46,'FLUJO COMPLETO'!$A42,FALSE)),"")</f>
        <v>0</v>
      </c>
      <c r="AI42" s="2">
        <f>+IFERROR(IF(AI$10&lt;=$E$2,HLOOKUP(AI$10,'FLUJO REAL'!$E$13:$XFD$50,'FLUJO COMPLETO'!$A42,FALSE)/HLOOKUP('FLUJO COMPLETO'!AI$10,'FLUJO REAL'!$E$9:$XFD$10,2,FALSE),HLOOKUP(AI$10,'FLUJO PROYECTADO'!$E$11:$XFD$46,'FLUJO COMPLETO'!$A42,FALSE)),"")</f>
        <v>0</v>
      </c>
      <c r="AJ42" s="2">
        <f>+IFERROR(IF(AJ$10&lt;=$E$2,HLOOKUP(AJ$10,'FLUJO REAL'!$E$13:$XFD$50,'FLUJO COMPLETO'!$A42,FALSE)/HLOOKUP('FLUJO COMPLETO'!AJ$10,'FLUJO REAL'!$E$9:$XFD$10,2,FALSE),HLOOKUP(AJ$10,'FLUJO PROYECTADO'!$E$11:$XFD$46,'FLUJO COMPLETO'!$A42,FALSE)),"")</f>
        <v>0</v>
      </c>
      <c r="AK42" s="2">
        <f>+IFERROR(IF(AK$10&lt;=$E$2,HLOOKUP(AK$10,'FLUJO REAL'!$E$13:$XFD$50,'FLUJO COMPLETO'!$A42,FALSE)/HLOOKUP('FLUJO COMPLETO'!AK$10,'FLUJO REAL'!$E$9:$XFD$10,2,FALSE),HLOOKUP(AK$10,'FLUJO PROYECTADO'!$E$11:$XFD$46,'FLUJO COMPLETO'!$A42,FALSE)),"")</f>
        <v>0</v>
      </c>
      <c r="AL42" s="2">
        <f>+IFERROR(IF(AL$10&lt;=$E$2,HLOOKUP(AL$10,'FLUJO REAL'!$E$13:$XFD$50,'FLUJO COMPLETO'!$A42,FALSE)/HLOOKUP('FLUJO COMPLETO'!AL$10,'FLUJO REAL'!$E$9:$XFD$10,2,FALSE),HLOOKUP(AL$10,'FLUJO PROYECTADO'!$E$11:$XFD$46,'FLUJO COMPLETO'!$A42,FALSE)),"")</f>
        <v>0</v>
      </c>
      <c r="AM42" s="2">
        <f>+IFERROR(IF(AM$10&lt;=$E$2,HLOOKUP(AM$10,'FLUJO REAL'!$E$13:$XFD$50,'FLUJO COMPLETO'!$A42,FALSE)/HLOOKUP('FLUJO COMPLETO'!AM$10,'FLUJO REAL'!$E$9:$XFD$10,2,FALSE),HLOOKUP(AM$10,'FLUJO PROYECTADO'!$E$11:$XFD$46,'FLUJO COMPLETO'!$A42,FALSE)),"")</f>
        <v>0</v>
      </c>
      <c r="AN42" s="2">
        <f>+IFERROR(IF(AN$10&lt;=$E$2,HLOOKUP(AN$10,'FLUJO REAL'!$E$13:$XFD$50,'FLUJO COMPLETO'!$A42,FALSE)/HLOOKUP('FLUJO COMPLETO'!AN$10,'FLUJO REAL'!$E$9:$XFD$10,2,FALSE),HLOOKUP(AN$10,'FLUJO PROYECTADO'!$E$11:$XFD$46,'FLUJO COMPLETO'!$A42,FALSE)),"")</f>
        <v>0</v>
      </c>
      <c r="AO42" s="2">
        <f>+IFERROR(IF(AO$10&lt;=$E$2,HLOOKUP(AO$10,'FLUJO REAL'!$E$13:$XFD$50,'FLUJO COMPLETO'!$A42,FALSE)/HLOOKUP('FLUJO COMPLETO'!AO$10,'FLUJO REAL'!$E$9:$XFD$10,2,FALSE),HLOOKUP(AO$10,'FLUJO PROYECTADO'!$E$11:$XFD$46,'FLUJO COMPLETO'!$A42,FALSE)),"")</f>
        <v>0</v>
      </c>
      <c r="AP42" s="2">
        <f>+IFERROR(IF(AP$10&lt;=$E$2,HLOOKUP(AP$10,'FLUJO REAL'!$E$13:$XFD$50,'FLUJO COMPLETO'!$A42,FALSE)/HLOOKUP('FLUJO COMPLETO'!AP$10,'FLUJO REAL'!$E$9:$XFD$10,2,FALSE),HLOOKUP(AP$10,'FLUJO PROYECTADO'!$E$11:$XFD$46,'FLUJO COMPLETO'!$A42,FALSE)),"")</f>
        <v>0</v>
      </c>
      <c r="AQ42" s="2">
        <f>+IFERROR(IF(AQ$10&lt;=$E$2,HLOOKUP(AQ$10,'FLUJO REAL'!$E$13:$XFD$50,'FLUJO COMPLETO'!$A42,FALSE)/HLOOKUP('FLUJO COMPLETO'!AQ$10,'FLUJO REAL'!$E$9:$XFD$10,2,FALSE),HLOOKUP(AQ$10,'FLUJO PROYECTADO'!$E$11:$XFD$46,'FLUJO COMPLETO'!$A42,FALSE)),"")</f>
        <v>0</v>
      </c>
      <c r="AR42" s="2">
        <f>+IFERROR(IF(AR$10&lt;=$E$2,HLOOKUP(AR$10,'FLUJO REAL'!$E$13:$XFD$50,'FLUJO COMPLETO'!$A42,FALSE)/HLOOKUP('FLUJO COMPLETO'!AR$10,'FLUJO REAL'!$E$9:$XFD$10,2,FALSE),HLOOKUP(AR$10,'FLUJO PROYECTADO'!$E$11:$XFD$46,'FLUJO COMPLETO'!$A42,FALSE)),"")</f>
        <v>0</v>
      </c>
      <c r="AS42" s="2">
        <f>+IFERROR(IF(AS$10&lt;=$E$2,HLOOKUP(AS$10,'FLUJO REAL'!$E$13:$XFD$50,'FLUJO COMPLETO'!$A42,FALSE)/HLOOKUP('FLUJO COMPLETO'!AS$10,'FLUJO REAL'!$E$9:$XFD$10,2,FALSE),HLOOKUP(AS$10,'FLUJO PROYECTADO'!$E$11:$XFD$46,'FLUJO COMPLETO'!$A42,FALSE)),"")</f>
        <v>0</v>
      </c>
      <c r="AT42" s="2">
        <f>+IFERROR(IF(AT$10&lt;=$E$2,HLOOKUP(AT$10,'FLUJO REAL'!$E$13:$XFD$50,'FLUJO COMPLETO'!$A42,FALSE)/HLOOKUP('FLUJO COMPLETO'!AT$10,'FLUJO REAL'!$E$9:$XFD$10,2,FALSE),HLOOKUP(AT$10,'FLUJO PROYECTADO'!$E$11:$XFD$46,'FLUJO COMPLETO'!$A42,FALSE)),"")</f>
        <v>0</v>
      </c>
      <c r="AU42" s="2">
        <f>+IFERROR(IF(AU$10&lt;=$E$2,HLOOKUP(AU$10,'FLUJO REAL'!$E$13:$XFD$50,'FLUJO COMPLETO'!$A42,FALSE)/HLOOKUP('FLUJO COMPLETO'!AU$10,'FLUJO REAL'!$E$9:$XFD$10,2,FALSE),HLOOKUP(AU$10,'FLUJO PROYECTADO'!$E$11:$XFD$46,'FLUJO COMPLETO'!$A42,FALSE)),"")</f>
        <v>0</v>
      </c>
      <c r="AV42" s="2">
        <f>+IFERROR(IF(AV$10&lt;=$E$2,HLOOKUP(AV$10,'FLUJO REAL'!$E$13:$XFD$50,'FLUJO COMPLETO'!$A42,FALSE)/HLOOKUP('FLUJO COMPLETO'!AV$10,'FLUJO REAL'!$E$9:$XFD$10,2,FALSE),HLOOKUP(AV$10,'FLUJO PROYECTADO'!$E$11:$XFD$46,'FLUJO COMPLETO'!$A42,FALSE)),"")</f>
        <v>0</v>
      </c>
      <c r="AW42" s="2">
        <f>+IFERROR(IF(AW$10&lt;=$E$2,HLOOKUP(AW$10,'FLUJO REAL'!$E$13:$XFD$50,'FLUJO COMPLETO'!$A42,FALSE)/HLOOKUP('FLUJO COMPLETO'!AW$10,'FLUJO REAL'!$E$9:$XFD$10,2,FALSE),HLOOKUP(AW$10,'FLUJO PROYECTADO'!$E$11:$XFD$46,'FLUJO COMPLETO'!$A42,FALSE)),"")</f>
        <v>0</v>
      </c>
      <c r="AX42" s="2">
        <f>+IFERROR(IF(AX$10&lt;=$E$2,HLOOKUP(AX$10,'FLUJO REAL'!$E$13:$XFD$50,'FLUJO COMPLETO'!$A42,FALSE)/HLOOKUP('FLUJO COMPLETO'!AX$10,'FLUJO REAL'!$E$9:$XFD$10,2,FALSE),HLOOKUP(AX$10,'FLUJO PROYECTADO'!$E$11:$XFD$46,'FLUJO COMPLETO'!$A42,FALSE)),"")</f>
        <v>0</v>
      </c>
      <c r="AY42" s="2">
        <f>+IFERROR(IF(AY$10&lt;=$E$2,HLOOKUP(AY$10,'FLUJO REAL'!$E$13:$XFD$50,'FLUJO COMPLETO'!$A42,FALSE)/HLOOKUP('FLUJO COMPLETO'!AY$10,'FLUJO REAL'!$E$9:$XFD$10,2,FALSE),HLOOKUP(AY$10,'FLUJO PROYECTADO'!$E$11:$XFD$46,'FLUJO COMPLETO'!$A42,FALSE)),"")</f>
        <v>0</v>
      </c>
      <c r="AZ42" s="2">
        <f>+IFERROR(IF(AZ$10&lt;=$E$2,HLOOKUP(AZ$10,'FLUJO REAL'!$E$13:$XFD$50,'FLUJO COMPLETO'!$A42,FALSE)/HLOOKUP('FLUJO COMPLETO'!AZ$10,'FLUJO REAL'!$E$9:$XFD$10,2,FALSE),HLOOKUP(AZ$10,'FLUJO PROYECTADO'!$E$11:$XFD$46,'FLUJO COMPLETO'!$A42,FALSE)),"")</f>
        <v>0</v>
      </c>
      <c r="BA42" s="2">
        <f>+IFERROR(IF(BA$10&lt;=$E$2,HLOOKUP(BA$10,'FLUJO REAL'!$E$13:$XFD$50,'FLUJO COMPLETO'!$A42,FALSE)/HLOOKUP('FLUJO COMPLETO'!BA$10,'FLUJO REAL'!$E$9:$XFD$10,2,FALSE),HLOOKUP(BA$10,'FLUJO PROYECTADO'!$E$11:$XFD$46,'FLUJO COMPLETO'!$A42,FALSE)),"")</f>
        <v>0</v>
      </c>
      <c r="BB42" s="2">
        <f>+IFERROR(IF(BB$10&lt;=$E$2,HLOOKUP(BB$10,'FLUJO REAL'!$E$13:$XFD$50,'FLUJO COMPLETO'!$A42,FALSE)/HLOOKUP('FLUJO COMPLETO'!BB$10,'FLUJO REAL'!$E$9:$XFD$10,2,FALSE),HLOOKUP(BB$10,'FLUJO PROYECTADO'!$E$11:$XFD$46,'FLUJO COMPLETO'!$A42,FALSE)),"")</f>
        <v>0</v>
      </c>
      <c r="BC42" s="2">
        <f>+IFERROR(IF(BC$10&lt;=$E$2,HLOOKUP(BC$10,'FLUJO REAL'!$E$13:$XFD$50,'FLUJO COMPLETO'!$A42,FALSE)/HLOOKUP('FLUJO COMPLETO'!BC$10,'FLUJO REAL'!$E$9:$XFD$10,2,FALSE),HLOOKUP(BC$10,'FLUJO PROYECTADO'!$E$11:$XFD$46,'FLUJO COMPLETO'!$A42,FALSE)),"")</f>
        <v>0</v>
      </c>
      <c r="BD42" s="2">
        <f>+IFERROR(IF(BD$10&lt;=$E$2,HLOOKUP(BD$10,'FLUJO REAL'!$E$13:$XFD$50,'FLUJO COMPLETO'!$A42,FALSE)/HLOOKUP('FLUJO COMPLETO'!BD$10,'FLUJO REAL'!$E$9:$XFD$10,2,FALSE),HLOOKUP(BD$10,'FLUJO PROYECTADO'!$E$11:$XFD$46,'FLUJO COMPLETO'!$A42,FALSE)),"")</f>
        <v>0</v>
      </c>
      <c r="BE42" s="2">
        <f>+IFERROR(IF(BE$10&lt;=$E$2,HLOOKUP(BE$10,'FLUJO REAL'!$E$13:$XFD$50,'FLUJO COMPLETO'!$A42,FALSE)/HLOOKUP('FLUJO COMPLETO'!BE$10,'FLUJO REAL'!$E$9:$XFD$10,2,FALSE),HLOOKUP(BE$10,'FLUJO PROYECTADO'!$E$11:$XFD$46,'FLUJO COMPLETO'!$A42,FALSE)),"")</f>
        <v>0</v>
      </c>
      <c r="BF42" s="2">
        <f>+IFERROR(IF(BF$10&lt;=$E$2,HLOOKUP(BF$10,'FLUJO REAL'!$E$13:$XFD$50,'FLUJO COMPLETO'!$A42,FALSE)/HLOOKUP('FLUJO COMPLETO'!BF$10,'FLUJO REAL'!$E$9:$XFD$10,2,FALSE),HLOOKUP(BF$10,'FLUJO PROYECTADO'!$E$11:$XFD$46,'FLUJO COMPLETO'!$A42,FALSE)),"")</f>
        <v>0</v>
      </c>
      <c r="BG42" s="2">
        <f>+IFERROR(IF(BG$10&lt;=$E$2,HLOOKUP(BG$10,'FLUJO REAL'!$E$13:$XFD$50,'FLUJO COMPLETO'!$A42,FALSE)/HLOOKUP('FLUJO COMPLETO'!BG$10,'FLUJO REAL'!$E$9:$XFD$10,2,FALSE),HLOOKUP(BG$10,'FLUJO PROYECTADO'!$E$11:$XFD$46,'FLUJO COMPLETO'!$A42,FALSE)),"")</f>
        <v>0</v>
      </c>
      <c r="BH42" s="2">
        <f>+IFERROR(IF(BH$10&lt;=$E$2,HLOOKUP(BH$10,'FLUJO REAL'!$E$13:$XFD$50,'FLUJO COMPLETO'!$A42,FALSE)/HLOOKUP('FLUJO COMPLETO'!BH$10,'FLUJO REAL'!$E$9:$XFD$10,2,FALSE),HLOOKUP(BH$10,'FLUJO PROYECTADO'!$E$11:$XFD$46,'FLUJO COMPLETO'!$A42,FALSE)),"")</f>
        <v>0</v>
      </c>
      <c r="BI42" s="2">
        <f>+IFERROR(IF(BI$10&lt;=$E$2,HLOOKUP(BI$10,'FLUJO REAL'!$E$13:$XFD$50,'FLUJO COMPLETO'!$A42,FALSE)/HLOOKUP('FLUJO COMPLETO'!BI$10,'FLUJO REAL'!$E$9:$XFD$10,2,FALSE),HLOOKUP(BI$10,'FLUJO PROYECTADO'!$E$11:$XFD$46,'FLUJO COMPLETO'!$A42,FALSE)),"")</f>
        <v>0</v>
      </c>
      <c r="BJ42" s="2">
        <f>+IFERROR(IF(BJ$10&lt;=$E$2,HLOOKUP(BJ$10,'FLUJO REAL'!$E$13:$XFD$50,'FLUJO COMPLETO'!$A42,FALSE)/HLOOKUP('FLUJO COMPLETO'!BJ$10,'FLUJO REAL'!$E$9:$XFD$10,2,FALSE),HLOOKUP(BJ$10,'FLUJO PROYECTADO'!$E$11:$XFD$46,'FLUJO COMPLETO'!$A42,FALSE)),"")</f>
        <v>0</v>
      </c>
      <c r="BK42" s="2">
        <f>+IFERROR(IF(BK$10&lt;=$E$2,HLOOKUP(BK$10,'FLUJO REAL'!$E$13:$XFD$50,'FLUJO COMPLETO'!$A42,FALSE)/HLOOKUP('FLUJO COMPLETO'!BK$10,'FLUJO REAL'!$E$9:$XFD$10,2,FALSE),HLOOKUP(BK$10,'FLUJO PROYECTADO'!$E$11:$XFD$46,'FLUJO COMPLETO'!$A42,FALSE)),"")</f>
        <v>0</v>
      </c>
      <c r="BL42" s="2">
        <f>+IFERROR(IF(BL$10&lt;=$E$2,HLOOKUP(BL$10,'FLUJO REAL'!$E$13:$XFD$50,'FLUJO COMPLETO'!$A42,FALSE)/HLOOKUP('FLUJO COMPLETO'!BL$10,'FLUJO REAL'!$E$9:$XFD$10,2,FALSE),HLOOKUP(BL$10,'FLUJO PROYECTADO'!$E$11:$XFD$46,'FLUJO COMPLETO'!$A42,FALSE)),"")</f>
        <v>0</v>
      </c>
      <c r="BM42" s="2">
        <f>+IFERROR(IF(BM$10&lt;=$E$2,HLOOKUP(BM$10,'FLUJO REAL'!$E$13:$XFD$50,'FLUJO COMPLETO'!$A42,FALSE)/HLOOKUP('FLUJO COMPLETO'!BM$10,'FLUJO REAL'!$E$9:$XFD$10,2,FALSE),HLOOKUP(BM$10,'FLUJO PROYECTADO'!$E$11:$XFD$46,'FLUJO COMPLETO'!$A42,FALSE)),"")</f>
        <v>0</v>
      </c>
    </row>
    <row r="43" spans="1:65" ht="15.75" x14ac:dyDescent="0.25">
      <c r="A43">
        <v>34</v>
      </c>
      <c r="B43" s="153"/>
      <c r="C43" s="155"/>
      <c r="D43" s="11" t="s">
        <v>29</v>
      </c>
      <c r="E43" s="26">
        <f t="shared" si="6"/>
        <v>0</v>
      </c>
      <c r="F43" s="2" t="str">
        <f>+IFERROR(IF(F$10&lt;=$E$2,HLOOKUP(F$10,'FLUJO REAL'!$E$13:$XFD$50,'FLUJO COMPLETO'!$A43,FALSE)/HLOOKUP('FLUJO COMPLETO'!F$10,'FLUJO REAL'!$E$9:$XFD$10,2,FALSE),HLOOKUP(F$10,'FLUJO PROYECTADO'!$E$11:$XFD$46,'FLUJO COMPLETO'!$A43,FALSE)),"")</f>
        <v/>
      </c>
      <c r="G43" s="2">
        <f>+IFERROR(IF(G$10&lt;=$E$2,HLOOKUP(G$10,'FLUJO REAL'!$E$13:$XFD$50,'FLUJO COMPLETO'!$A43,FALSE)/HLOOKUP('FLUJO COMPLETO'!G$10,'FLUJO REAL'!$E$9:$XFD$10,2,FALSE),HLOOKUP(G$10,'FLUJO PROYECTADO'!$E$11:$XFD$46,'FLUJO COMPLETO'!$A43,FALSE)),"")</f>
        <v>0</v>
      </c>
      <c r="H43" s="2">
        <f>+IFERROR(IF(H$10&lt;=$E$2,HLOOKUP(H$10,'FLUJO REAL'!$E$13:$XFD$50,'FLUJO COMPLETO'!$A43,FALSE)/HLOOKUP('FLUJO COMPLETO'!H$10,'FLUJO REAL'!$E$9:$XFD$10,2,FALSE),HLOOKUP(H$10,'FLUJO PROYECTADO'!$E$11:$XFD$46,'FLUJO COMPLETO'!$A43,FALSE)),"")</f>
        <v>0</v>
      </c>
      <c r="I43" s="2">
        <f>+IFERROR(IF(I$10&lt;=$E$2,HLOOKUP(I$10,'FLUJO REAL'!$E$13:$XFD$50,'FLUJO COMPLETO'!$A43,FALSE)/HLOOKUP('FLUJO COMPLETO'!I$10,'FLUJO REAL'!$E$9:$XFD$10,2,FALSE),HLOOKUP(I$10,'FLUJO PROYECTADO'!$E$11:$XFD$46,'FLUJO COMPLETO'!$A43,FALSE)),"")</f>
        <v>0</v>
      </c>
      <c r="J43" s="2">
        <f>+IFERROR(IF(J$10&lt;=$E$2,HLOOKUP(J$10,'FLUJO REAL'!$E$13:$XFD$50,'FLUJO COMPLETO'!$A43,FALSE)/HLOOKUP('FLUJO COMPLETO'!J$10,'FLUJO REAL'!$E$9:$XFD$10,2,FALSE),HLOOKUP(J$10,'FLUJO PROYECTADO'!$E$11:$XFD$46,'FLUJO COMPLETO'!$A43,FALSE)),"")</f>
        <v>0</v>
      </c>
      <c r="K43" s="2">
        <f>+IFERROR(IF(K$10&lt;=$E$2,HLOOKUP(K$10,'FLUJO REAL'!$E$13:$XFD$50,'FLUJO COMPLETO'!$A43,FALSE)/HLOOKUP('FLUJO COMPLETO'!K$10,'FLUJO REAL'!$E$9:$XFD$10,2,FALSE),HLOOKUP(K$10,'FLUJO PROYECTADO'!$E$11:$XFD$46,'FLUJO COMPLETO'!$A43,FALSE)),"")</f>
        <v>0</v>
      </c>
      <c r="L43" s="2">
        <f>+IFERROR(IF(L$10&lt;=$E$2,HLOOKUP(L$10,'FLUJO REAL'!$E$13:$XFD$50,'FLUJO COMPLETO'!$A43,FALSE)/HLOOKUP('FLUJO COMPLETO'!L$10,'FLUJO REAL'!$E$9:$XFD$10,2,FALSE),HLOOKUP(L$10,'FLUJO PROYECTADO'!$E$11:$XFD$46,'FLUJO COMPLETO'!$A43,FALSE)),"")</f>
        <v>0</v>
      </c>
      <c r="M43" s="2">
        <f>+IFERROR(IF(M$10&lt;=$E$2,HLOOKUP(M$10,'FLUJO REAL'!$E$13:$XFD$50,'FLUJO COMPLETO'!$A43,FALSE)/HLOOKUP('FLUJO COMPLETO'!M$10,'FLUJO REAL'!$E$9:$XFD$10,2,FALSE),HLOOKUP(M$10,'FLUJO PROYECTADO'!$E$11:$XFD$46,'FLUJO COMPLETO'!$A43,FALSE)),"")</f>
        <v>0</v>
      </c>
      <c r="N43" s="2">
        <f>+IFERROR(IF(N$10&lt;=$E$2,HLOOKUP(N$10,'FLUJO REAL'!$E$13:$XFD$50,'FLUJO COMPLETO'!$A43,FALSE)/HLOOKUP('FLUJO COMPLETO'!N$10,'FLUJO REAL'!$E$9:$XFD$10,2,FALSE),HLOOKUP(N$10,'FLUJO PROYECTADO'!$E$11:$XFD$46,'FLUJO COMPLETO'!$A43,FALSE)),"")</f>
        <v>0</v>
      </c>
      <c r="O43" s="2">
        <f>+IFERROR(IF(O$10&lt;=$E$2,HLOOKUP(O$10,'FLUJO REAL'!$E$13:$XFD$50,'FLUJO COMPLETO'!$A43,FALSE)/HLOOKUP('FLUJO COMPLETO'!O$10,'FLUJO REAL'!$E$9:$XFD$10,2,FALSE),HLOOKUP(O$10,'FLUJO PROYECTADO'!$E$11:$XFD$46,'FLUJO COMPLETO'!$A43,FALSE)),"")</f>
        <v>0</v>
      </c>
      <c r="P43" s="2">
        <f>+IFERROR(IF(P$10&lt;=$E$2,HLOOKUP(P$10,'FLUJO REAL'!$E$13:$XFD$50,'FLUJO COMPLETO'!$A43,FALSE)/HLOOKUP('FLUJO COMPLETO'!P$10,'FLUJO REAL'!$E$9:$XFD$10,2,FALSE),HLOOKUP(P$10,'FLUJO PROYECTADO'!$E$11:$XFD$46,'FLUJO COMPLETO'!$A43,FALSE)),"")</f>
        <v>0</v>
      </c>
      <c r="Q43" s="2">
        <f>+IFERROR(IF(Q$10&lt;=$E$2,HLOOKUP(Q$10,'FLUJO REAL'!$E$13:$XFD$50,'FLUJO COMPLETO'!$A43,FALSE)/HLOOKUP('FLUJO COMPLETO'!Q$10,'FLUJO REAL'!$E$9:$XFD$10,2,FALSE),HLOOKUP(Q$10,'FLUJO PROYECTADO'!$E$11:$XFD$46,'FLUJO COMPLETO'!$A43,FALSE)),"")</f>
        <v>0</v>
      </c>
      <c r="R43" s="2">
        <f>+IFERROR(IF(R$10&lt;=$E$2,HLOOKUP(R$10,'FLUJO REAL'!$E$13:$XFD$50,'FLUJO COMPLETO'!$A43,FALSE)/HLOOKUP('FLUJO COMPLETO'!R$10,'FLUJO REAL'!$E$9:$XFD$10,2,FALSE),HLOOKUP(R$10,'FLUJO PROYECTADO'!$E$11:$XFD$46,'FLUJO COMPLETO'!$A43,FALSE)),"")</f>
        <v>0</v>
      </c>
      <c r="S43" s="2">
        <f>+IFERROR(IF(S$10&lt;=$E$2,HLOOKUP(S$10,'FLUJO REAL'!$E$13:$XFD$50,'FLUJO COMPLETO'!$A43,FALSE)/HLOOKUP('FLUJO COMPLETO'!S$10,'FLUJO REAL'!$E$9:$XFD$10,2,FALSE),HLOOKUP(S$10,'FLUJO PROYECTADO'!$E$11:$XFD$46,'FLUJO COMPLETO'!$A43,FALSE)),"")</f>
        <v>0</v>
      </c>
      <c r="T43" s="2">
        <f>+IFERROR(IF(T$10&lt;=$E$2,HLOOKUP(T$10,'FLUJO REAL'!$E$13:$XFD$50,'FLUJO COMPLETO'!$A43,FALSE)/HLOOKUP('FLUJO COMPLETO'!T$10,'FLUJO REAL'!$E$9:$XFD$10,2,FALSE),HLOOKUP(T$10,'FLUJO PROYECTADO'!$E$11:$XFD$46,'FLUJO COMPLETO'!$A43,FALSE)),"")</f>
        <v>0</v>
      </c>
      <c r="U43" s="2">
        <f>+IFERROR(IF(U$10&lt;=$E$2,HLOOKUP(U$10,'FLUJO REAL'!$E$13:$XFD$50,'FLUJO COMPLETO'!$A43,FALSE)/HLOOKUP('FLUJO COMPLETO'!U$10,'FLUJO REAL'!$E$9:$XFD$10,2,FALSE),HLOOKUP(U$10,'FLUJO PROYECTADO'!$E$11:$XFD$46,'FLUJO COMPLETO'!$A43,FALSE)),"")</f>
        <v>0</v>
      </c>
      <c r="V43" s="2">
        <f>+IFERROR(IF(V$10&lt;=$E$2,HLOOKUP(V$10,'FLUJO REAL'!$E$13:$XFD$50,'FLUJO COMPLETO'!$A43,FALSE)/HLOOKUP('FLUJO COMPLETO'!V$10,'FLUJO REAL'!$E$9:$XFD$10,2,FALSE),HLOOKUP(V$10,'FLUJO PROYECTADO'!$E$11:$XFD$46,'FLUJO COMPLETO'!$A43,FALSE)),"")</f>
        <v>0</v>
      </c>
      <c r="W43" s="2">
        <f>+IFERROR(IF(W$10&lt;=$E$2,HLOOKUP(W$10,'FLUJO REAL'!$E$13:$XFD$50,'FLUJO COMPLETO'!$A43,FALSE)/HLOOKUP('FLUJO COMPLETO'!W$10,'FLUJO REAL'!$E$9:$XFD$10,2,FALSE),HLOOKUP(W$10,'FLUJO PROYECTADO'!$E$11:$XFD$46,'FLUJO COMPLETO'!$A43,FALSE)),"")</f>
        <v>0</v>
      </c>
      <c r="X43" s="2">
        <f>+IFERROR(IF(X$10&lt;=$E$2,HLOOKUP(X$10,'FLUJO REAL'!$E$13:$XFD$50,'FLUJO COMPLETO'!$A43,FALSE)/HLOOKUP('FLUJO COMPLETO'!X$10,'FLUJO REAL'!$E$9:$XFD$10,2,FALSE),HLOOKUP(X$10,'FLUJO PROYECTADO'!$E$11:$XFD$46,'FLUJO COMPLETO'!$A43,FALSE)),"")</f>
        <v>0</v>
      </c>
      <c r="Y43" s="2">
        <f>+IFERROR(IF(Y$10&lt;=$E$2,HLOOKUP(Y$10,'FLUJO REAL'!$E$13:$XFD$50,'FLUJO COMPLETO'!$A43,FALSE)/HLOOKUP('FLUJO COMPLETO'!Y$10,'FLUJO REAL'!$E$9:$XFD$10,2,FALSE),HLOOKUP(Y$10,'FLUJO PROYECTADO'!$E$11:$XFD$46,'FLUJO COMPLETO'!$A43,FALSE)),"")</f>
        <v>0</v>
      </c>
      <c r="Z43" s="2">
        <f>+IFERROR(IF(Z$10&lt;=$E$2,HLOOKUP(Z$10,'FLUJO REAL'!$E$13:$XFD$50,'FLUJO COMPLETO'!$A43,FALSE)/HLOOKUP('FLUJO COMPLETO'!Z$10,'FLUJO REAL'!$E$9:$XFD$10,2,FALSE),HLOOKUP(Z$10,'FLUJO PROYECTADO'!$E$11:$XFD$46,'FLUJO COMPLETO'!$A43,FALSE)),"")</f>
        <v>0</v>
      </c>
      <c r="AA43" s="2">
        <f>+IFERROR(IF(AA$10&lt;=$E$2,HLOOKUP(AA$10,'FLUJO REAL'!$E$13:$XFD$50,'FLUJO COMPLETO'!$A43,FALSE)/HLOOKUP('FLUJO COMPLETO'!AA$10,'FLUJO REAL'!$E$9:$XFD$10,2,FALSE),HLOOKUP(AA$10,'FLUJO PROYECTADO'!$E$11:$XFD$46,'FLUJO COMPLETO'!$A43,FALSE)),"")</f>
        <v>0</v>
      </c>
      <c r="AB43" s="2">
        <f>+IFERROR(IF(AB$10&lt;=$E$2,HLOOKUP(AB$10,'FLUJO REAL'!$E$13:$XFD$50,'FLUJO COMPLETO'!$A43,FALSE)/HLOOKUP('FLUJO COMPLETO'!AB$10,'FLUJO REAL'!$E$9:$XFD$10,2,FALSE),HLOOKUP(AB$10,'FLUJO PROYECTADO'!$E$11:$XFD$46,'FLUJO COMPLETO'!$A43,FALSE)),"")</f>
        <v>0</v>
      </c>
      <c r="AC43" s="2">
        <f>+IFERROR(IF(AC$10&lt;=$E$2,HLOOKUP(AC$10,'FLUJO REAL'!$E$13:$XFD$50,'FLUJO COMPLETO'!$A43,FALSE)/HLOOKUP('FLUJO COMPLETO'!AC$10,'FLUJO REAL'!$E$9:$XFD$10,2,FALSE),HLOOKUP(AC$10,'FLUJO PROYECTADO'!$E$11:$XFD$46,'FLUJO COMPLETO'!$A43,FALSE)),"")</f>
        <v>0</v>
      </c>
      <c r="AD43" s="2">
        <f>+IFERROR(IF(AD$10&lt;=$E$2,HLOOKUP(AD$10,'FLUJO REAL'!$E$13:$XFD$50,'FLUJO COMPLETO'!$A43,FALSE)/HLOOKUP('FLUJO COMPLETO'!AD$10,'FLUJO REAL'!$E$9:$XFD$10,2,FALSE),HLOOKUP(AD$10,'FLUJO PROYECTADO'!$E$11:$XFD$46,'FLUJO COMPLETO'!$A43,FALSE)),"")</f>
        <v>0</v>
      </c>
      <c r="AE43" s="2">
        <f>+IFERROR(IF(AE$10&lt;=$E$2,HLOOKUP(AE$10,'FLUJO REAL'!$E$13:$XFD$50,'FLUJO COMPLETO'!$A43,FALSE)/HLOOKUP('FLUJO COMPLETO'!AE$10,'FLUJO REAL'!$E$9:$XFD$10,2,FALSE),HLOOKUP(AE$10,'FLUJO PROYECTADO'!$E$11:$XFD$46,'FLUJO COMPLETO'!$A43,FALSE)),"")</f>
        <v>0</v>
      </c>
      <c r="AF43" s="2">
        <f>+IFERROR(IF(AF$10&lt;=$E$2,HLOOKUP(AF$10,'FLUJO REAL'!$E$13:$XFD$50,'FLUJO COMPLETO'!$A43,FALSE)/HLOOKUP('FLUJO COMPLETO'!AF$10,'FLUJO REAL'!$E$9:$XFD$10,2,FALSE),HLOOKUP(AF$10,'FLUJO PROYECTADO'!$E$11:$XFD$46,'FLUJO COMPLETO'!$A43,FALSE)),"")</f>
        <v>0</v>
      </c>
      <c r="AG43" s="2">
        <f>+IFERROR(IF(AG$10&lt;=$E$2,HLOOKUP(AG$10,'FLUJO REAL'!$E$13:$XFD$50,'FLUJO COMPLETO'!$A43,FALSE)/HLOOKUP('FLUJO COMPLETO'!AG$10,'FLUJO REAL'!$E$9:$XFD$10,2,FALSE),HLOOKUP(AG$10,'FLUJO PROYECTADO'!$E$11:$XFD$46,'FLUJO COMPLETO'!$A43,FALSE)),"")</f>
        <v>0</v>
      </c>
      <c r="AH43" s="2">
        <f>+IFERROR(IF(AH$10&lt;=$E$2,HLOOKUP(AH$10,'FLUJO REAL'!$E$13:$XFD$50,'FLUJO COMPLETO'!$A43,FALSE)/HLOOKUP('FLUJO COMPLETO'!AH$10,'FLUJO REAL'!$E$9:$XFD$10,2,FALSE),HLOOKUP(AH$10,'FLUJO PROYECTADO'!$E$11:$XFD$46,'FLUJO COMPLETO'!$A43,FALSE)),"")</f>
        <v>0</v>
      </c>
      <c r="AI43" s="2">
        <f>+IFERROR(IF(AI$10&lt;=$E$2,HLOOKUP(AI$10,'FLUJO REAL'!$E$13:$XFD$50,'FLUJO COMPLETO'!$A43,FALSE)/HLOOKUP('FLUJO COMPLETO'!AI$10,'FLUJO REAL'!$E$9:$XFD$10,2,FALSE),HLOOKUP(AI$10,'FLUJO PROYECTADO'!$E$11:$XFD$46,'FLUJO COMPLETO'!$A43,FALSE)),"")</f>
        <v>0</v>
      </c>
      <c r="AJ43" s="2">
        <f>+IFERROR(IF(AJ$10&lt;=$E$2,HLOOKUP(AJ$10,'FLUJO REAL'!$E$13:$XFD$50,'FLUJO COMPLETO'!$A43,FALSE)/HLOOKUP('FLUJO COMPLETO'!AJ$10,'FLUJO REAL'!$E$9:$XFD$10,2,FALSE),HLOOKUP(AJ$10,'FLUJO PROYECTADO'!$E$11:$XFD$46,'FLUJO COMPLETO'!$A43,FALSE)),"")</f>
        <v>0</v>
      </c>
      <c r="AK43" s="2">
        <f>+IFERROR(IF(AK$10&lt;=$E$2,HLOOKUP(AK$10,'FLUJO REAL'!$E$13:$XFD$50,'FLUJO COMPLETO'!$A43,FALSE)/HLOOKUP('FLUJO COMPLETO'!AK$10,'FLUJO REAL'!$E$9:$XFD$10,2,FALSE),HLOOKUP(AK$10,'FLUJO PROYECTADO'!$E$11:$XFD$46,'FLUJO COMPLETO'!$A43,FALSE)),"")</f>
        <v>0</v>
      </c>
      <c r="AL43" s="2">
        <f>+IFERROR(IF(AL$10&lt;=$E$2,HLOOKUP(AL$10,'FLUJO REAL'!$E$13:$XFD$50,'FLUJO COMPLETO'!$A43,FALSE)/HLOOKUP('FLUJO COMPLETO'!AL$10,'FLUJO REAL'!$E$9:$XFD$10,2,FALSE),HLOOKUP(AL$10,'FLUJO PROYECTADO'!$E$11:$XFD$46,'FLUJO COMPLETO'!$A43,FALSE)),"")</f>
        <v>0</v>
      </c>
      <c r="AM43" s="2">
        <f>+IFERROR(IF(AM$10&lt;=$E$2,HLOOKUP(AM$10,'FLUJO REAL'!$E$13:$XFD$50,'FLUJO COMPLETO'!$A43,FALSE)/HLOOKUP('FLUJO COMPLETO'!AM$10,'FLUJO REAL'!$E$9:$XFD$10,2,FALSE),HLOOKUP(AM$10,'FLUJO PROYECTADO'!$E$11:$XFD$46,'FLUJO COMPLETO'!$A43,FALSE)),"")</f>
        <v>0</v>
      </c>
      <c r="AN43" s="2">
        <f>+IFERROR(IF(AN$10&lt;=$E$2,HLOOKUP(AN$10,'FLUJO REAL'!$E$13:$XFD$50,'FLUJO COMPLETO'!$A43,FALSE)/HLOOKUP('FLUJO COMPLETO'!AN$10,'FLUJO REAL'!$E$9:$XFD$10,2,FALSE),HLOOKUP(AN$10,'FLUJO PROYECTADO'!$E$11:$XFD$46,'FLUJO COMPLETO'!$A43,FALSE)),"")</f>
        <v>0</v>
      </c>
      <c r="AO43" s="2">
        <f>+IFERROR(IF(AO$10&lt;=$E$2,HLOOKUP(AO$10,'FLUJO REAL'!$E$13:$XFD$50,'FLUJO COMPLETO'!$A43,FALSE)/HLOOKUP('FLUJO COMPLETO'!AO$10,'FLUJO REAL'!$E$9:$XFD$10,2,FALSE),HLOOKUP(AO$10,'FLUJO PROYECTADO'!$E$11:$XFD$46,'FLUJO COMPLETO'!$A43,FALSE)),"")</f>
        <v>0</v>
      </c>
      <c r="AP43" s="2">
        <f>+IFERROR(IF(AP$10&lt;=$E$2,HLOOKUP(AP$10,'FLUJO REAL'!$E$13:$XFD$50,'FLUJO COMPLETO'!$A43,FALSE)/HLOOKUP('FLUJO COMPLETO'!AP$10,'FLUJO REAL'!$E$9:$XFD$10,2,FALSE),HLOOKUP(AP$10,'FLUJO PROYECTADO'!$E$11:$XFD$46,'FLUJO COMPLETO'!$A43,FALSE)),"")</f>
        <v>0</v>
      </c>
      <c r="AQ43" s="2">
        <f>+IFERROR(IF(AQ$10&lt;=$E$2,HLOOKUP(AQ$10,'FLUJO REAL'!$E$13:$XFD$50,'FLUJO COMPLETO'!$A43,FALSE)/HLOOKUP('FLUJO COMPLETO'!AQ$10,'FLUJO REAL'!$E$9:$XFD$10,2,FALSE),HLOOKUP(AQ$10,'FLUJO PROYECTADO'!$E$11:$XFD$46,'FLUJO COMPLETO'!$A43,FALSE)),"")</f>
        <v>0</v>
      </c>
      <c r="AR43" s="2">
        <f>+IFERROR(IF(AR$10&lt;=$E$2,HLOOKUP(AR$10,'FLUJO REAL'!$E$13:$XFD$50,'FLUJO COMPLETO'!$A43,FALSE)/HLOOKUP('FLUJO COMPLETO'!AR$10,'FLUJO REAL'!$E$9:$XFD$10,2,FALSE),HLOOKUP(AR$10,'FLUJO PROYECTADO'!$E$11:$XFD$46,'FLUJO COMPLETO'!$A43,FALSE)),"")</f>
        <v>0</v>
      </c>
      <c r="AS43" s="2">
        <f>+IFERROR(IF(AS$10&lt;=$E$2,HLOOKUP(AS$10,'FLUJO REAL'!$E$13:$XFD$50,'FLUJO COMPLETO'!$A43,FALSE)/HLOOKUP('FLUJO COMPLETO'!AS$10,'FLUJO REAL'!$E$9:$XFD$10,2,FALSE),HLOOKUP(AS$10,'FLUJO PROYECTADO'!$E$11:$XFD$46,'FLUJO COMPLETO'!$A43,FALSE)),"")</f>
        <v>0</v>
      </c>
      <c r="AT43" s="2">
        <f>+IFERROR(IF(AT$10&lt;=$E$2,HLOOKUP(AT$10,'FLUJO REAL'!$E$13:$XFD$50,'FLUJO COMPLETO'!$A43,FALSE)/HLOOKUP('FLUJO COMPLETO'!AT$10,'FLUJO REAL'!$E$9:$XFD$10,2,FALSE),HLOOKUP(AT$10,'FLUJO PROYECTADO'!$E$11:$XFD$46,'FLUJO COMPLETO'!$A43,FALSE)),"")</f>
        <v>0</v>
      </c>
      <c r="AU43" s="2">
        <f>+IFERROR(IF(AU$10&lt;=$E$2,HLOOKUP(AU$10,'FLUJO REAL'!$E$13:$XFD$50,'FLUJO COMPLETO'!$A43,FALSE)/HLOOKUP('FLUJO COMPLETO'!AU$10,'FLUJO REAL'!$E$9:$XFD$10,2,FALSE),HLOOKUP(AU$10,'FLUJO PROYECTADO'!$E$11:$XFD$46,'FLUJO COMPLETO'!$A43,FALSE)),"")</f>
        <v>0</v>
      </c>
      <c r="AV43" s="2">
        <f>+IFERROR(IF(AV$10&lt;=$E$2,HLOOKUP(AV$10,'FLUJO REAL'!$E$13:$XFD$50,'FLUJO COMPLETO'!$A43,FALSE)/HLOOKUP('FLUJO COMPLETO'!AV$10,'FLUJO REAL'!$E$9:$XFD$10,2,FALSE),HLOOKUP(AV$10,'FLUJO PROYECTADO'!$E$11:$XFD$46,'FLUJO COMPLETO'!$A43,FALSE)),"")</f>
        <v>0</v>
      </c>
      <c r="AW43" s="2">
        <f>+IFERROR(IF(AW$10&lt;=$E$2,HLOOKUP(AW$10,'FLUJO REAL'!$E$13:$XFD$50,'FLUJO COMPLETO'!$A43,FALSE)/HLOOKUP('FLUJO COMPLETO'!AW$10,'FLUJO REAL'!$E$9:$XFD$10,2,FALSE),HLOOKUP(AW$10,'FLUJO PROYECTADO'!$E$11:$XFD$46,'FLUJO COMPLETO'!$A43,FALSE)),"")</f>
        <v>0</v>
      </c>
      <c r="AX43" s="2">
        <f>+IFERROR(IF(AX$10&lt;=$E$2,HLOOKUP(AX$10,'FLUJO REAL'!$E$13:$XFD$50,'FLUJO COMPLETO'!$A43,FALSE)/HLOOKUP('FLUJO COMPLETO'!AX$10,'FLUJO REAL'!$E$9:$XFD$10,2,FALSE),HLOOKUP(AX$10,'FLUJO PROYECTADO'!$E$11:$XFD$46,'FLUJO COMPLETO'!$A43,FALSE)),"")</f>
        <v>0</v>
      </c>
      <c r="AY43" s="2">
        <f>+IFERROR(IF(AY$10&lt;=$E$2,HLOOKUP(AY$10,'FLUJO REAL'!$E$13:$XFD$50,'FLUJO COMPLETO'!$A43,FALSE)/HLOOKUP('FLUJO COMPLETO'!AY$10,'FLUJO REAL'!$E$9:$XFD$10,2,FALSE),HLOOKUP(AY$10,'FLUJO PROYECTADO'!$E$11:$XFD$46,'FLUJO COMPLETO'!$A43,FALSE)),"")</f>
        <v>0</v>
      </c>
      <c r="AZ43" s="2">
        <f>+IFERROR(IF(AZ$10&lt;=$E$2,HLOOKUP(AZ$10,'FLUJO REAL'!$E$13:$XFD$50,'FLUJO COMPLETO'!$A43,FALSE)/HLOOKUP('FLUJO COMPLETO'!AZ$10,'FLUJO REAL'!$E$9:$XFD$10,2,FALSE),HLOOKUP(AZ$10,'FLUJO PROYECTADO'!$E$11:$XFD$46,'FLUJO COMPLETO'!$A43,FALSE)),"")</f>
        <v>0</v>
      </c>
      <c r="BA43" s="2">
        <f>+IFERROR(IF(BA$10&lt;=$E$2,HLOOKUP(BA$10,'FLUJO REAL'!$E$13:$XFD$50,'FLUJO COMPLETO'!$A43,FALSE)/HLOOKUP('FLUJO COMPLETO'!BA$10,'FLUJO REAL'!$E$9:$XFD$10,2,FALSE),HLOOKUP(BA$10,'FLUJO PROYECTADO'!$E$11:$XFD$46,'FLUJO COMPLETO'!$A43,FALSE)),"")</f>
        <v>0</v>
      </c>
      <c r="BB43" s="2">
        <f>+IFERROR(IF(BB$10&lt;=$E$2,HLOOKUP(BB$10,'FLUJO REAL'!$E$13:$XFD$50,'FLUJO COMPLETO'!$A43,FALSE)/HLOOKUP('FLUJO COMPLETO'!BB$10,'FLUJO REAL'!$E$9:$XFD$10,2,FALSE),HLOOKUP(BB$10,'FLUJO PROYECTADO'!$E$11:$XFD$46,'FLUJO COMPLETO'!$A43,FALSE)),"")</f>
        <v>0</v>
      </c>
      <c r="BC43" s="2">
        <f>+IFERROR(IF(BC$10&lt;=$E$2,HLOOKUP(BC$10,'FLUJO REAL'!$E$13:$XFD$50,'FLUJO COMPLETO'!$A43,FALSE)/HLOOKUP('FLUJO COMPLETO'!BC$10,'FLUJO REAL'!$E$9:$XFD$10,2,FALSE),HLOOKUP(BC$10,'FLUJO PROYECTADO'!$E$11:$XFD$46,'FLUJO COMPLETO'!$A43,FALSE)),"")</f>
        <v>0</v>
      </c>
      <c r="BD43" s="2">
        <f>+IFERROR(IF(BD$10&lt;=$E$2,HLOOKUP(BD$10,'FLUJO REAL'!$E$13:$XFD$50,'FLUJO COMPLETO'!$A43,FALSE)/HLOOKUP('FLUJO COMPLETO'!BD$10,'FLUJO REAL'!$E$9:$XFD$10,2,FALSE),HLOOKUP(BD$10,'FLUJO PROYECTADO'!$E$11:$XFD$46,'FLUJO COMPLETO'!$A43,FALSE)),"")</f>
        <v>0</v>
      </c>
      <c r="BE43" s="2">
        <f>+IFERROR(IF(BE$10&lt;=$E$2,HLOOKUP(BE$10,'FLUJO REAL'!$E$13:$XFD$50,'FLUJO COMPLETO'!$A43,FALSE)/HLOOKUP('FLUJO COMPLETO'!BE$10,'FLUJO REAL'!$E$9:$XFD$10,2,FALSE),HLOOKUP(BE$10,'FLUJO PROYECTADO'!$E$11:$XFD$46,'FLUJO COMPLETO'!$A43,FALSE)),"")</f>
        <v>0</v>
      </c>
      <c r="BF43" s="2">
        <f>+IFERROR(IF(BF$10&lt;=$E$2,HLOOKUP(BF$10,'FLUJO REAL'!$E$13:$XFD$50,'FLUJO COMPLETO'!$A43,FALSE)/HLOOKUP('FLUJO COMPLETO'!BF$10,'FLUJO REAL'!$E$9:$XFD$10,2,FALSE),HLOOKUP(BF$10,'FLUJO PROYECTADO'!$E$11:$XFD$46,'FLUJO COMPLETO'!$A43,FALSE)),"")</f>
        <v>0</v>
      </c>
      <c r="BG43" s="2">
        <f>+IFERROR(IF(BG$10&lt;=$E$2,HLOOKUP(BG$10,'FLUJO REAL'!$E$13:$XFD$50,'FLUJO COMPLETO'!$A43,FALSE)/HLOOKUP('FLUJO COMPLETO'!BG$10,'FLUJO REAL'!$E$9:$XFD$10,2,FALSE),HLOOKUP(BG$10,'FLUJO PROYECTADO'!$E$11:$XFD$46,'FLUJO COMPLETO'!$A43,FALSE)),"")</f>
        <v>0</v>
      </c>
      <c r="BH43" s="2">
        <f>+IFERROR(IF(BH$10&lt;=$E$2,HLOOKUP(BH$10,'FLUJO REAL'!$E$13:$XFD$50,'FLUJO COMPLETO'!$A43,FALSE)/HLOOKUP('FLUJO COMPLETO'!BH$10,'FLUJO REAL'!$E$9:$XFD$10,2,FALSE),HLOOKUP(BH$10,'FLUJO PROYECTADO'!$E$11:$XFD$46,'FLUJO COMPLETO'!$A43,FALSE)),"")</f>
        <v>0</v>
      </c>
      <c r="BI43" s="2">
        <f>+IFERROR(IF(BI$10&lt;=$E$2,HLOOKUP(BI$10,'FLUJO REAL'!$E$13:$XFD$50,'FLUJO COMPLETO'!$A43,FALSE)/HLOOKUP('FLUJO COMPLETO'!BI$10,'FLUJO REAL'!$E$9:$XFD$10,2,FALSE),HLOOKUP(BI$10,'FLUJO PROYECTADO'!$E$11:$XFD$46,'FLUJO COMPLETO'!$A43,FALSE)),"")</f>
        <v>0</v>
      </c>
      <c r="BJ43" s="2">
        <f>+IFERROR(IF(BJ$10&lt;=$E$2,HLOOKUP(BJ$10,'FLUJO REAL'!$E$13:$XFD$50,'FLUJO COMPLETO'!$A43,FALSE)/HLOOKUP('FLUJO COMPLETO'!BJ$10,'FLUJO REAL'!$E$9:$XFD$10,2,FALSE),HLOOKUP(BJ$10,'FLUJO PROYECTADO'!$E$11:$XFD$46,'FLUJO COMPLETO'!$A43,FALSE)),"")</f>
        <v>0</v>
      </c>
      <c r="BK43" s="2">
        <f>+IFERROR(IF(BK$10&lt;=$E$2,HLOOKUP(BK$10,'FLUJO REAL'!$E$13:$XFD$50,'FLUJO COMPLETO'!$A43,FALSE)/HLOOKUP('FLUJO COMPLETO'!BK$10,'FLUJO REAL'!$E$9:$XFD$10,2,FALSE),HLOOKUP(BK$10,'FLUJO PROYECTADO'!$E$11:$XFD$46,'FLUJO COMPLETO'!$A43,FALSE)),"")</f>
        <v>0</v>
      </c>
      <c r="BL43" s="2">
        <f>+IFERROR(IF(BL$10&lt;=$E$2,HLOOKUP(BL$10,'FLUJO REAL'!$E$13:$XFD$50,'FLUJO COMPLETO'!$A43,FALSE)/HLOOKUP('FLUJO COMPLETO'!BL$10,'FLUJO REAL'!$E$9:$XFD$10,2,FALSE),HLOOKUP(BL$10,'FLUJO PROYECTADO'!$E$11:$XFD$46,'FLUJO COMPLETO'!$A43,FALSE)),"")</f>
        <v>0</v>
      </c>
      <c r="BM43" s="2">
        <f>+IFERROR(IF(BM$10&lt;=$E$2,HLOOKUP(BM$10,'FLUJO REAL'!$E$13:$XFD$50,'FLUJO COMPLETO'!$A43,FALSE)/HLOOKUP('FLUJO COMPLETO'!BM$10,'FLUJO REAL'!$E$9:$XFD$10,2,FALSE),HLOOKUP(BM$10,'FLUJO PROYECTADO'!$E$11:$XFD$46,'FLUJO COMPLETO'!$A43,FALSE)),"")</f>
        <v>0</v>
      </c>
    </row>
    <row r="44" spans="1:65" ht="15.75" x14ac:dyDescent="0.25">
      <c r="A44">
        <v>35</v>
      </c>
      <c r="B44" s="153"/>
      <c r="C44" s="2" t="s">
        <v>35</v>
      </c>
      <c r="D44" s="11"/>
      <c r="E44" s="26">
        <f t="shared" si="6"/>
        <v>0</v>
      </c>
      <c r="F44" s="2" t="str">
        <f>+IFERROR(IF(F$10&lt;=$E$2,HLOOKUP(F$10,'FLUJO REAL'!$E$13:$XFD$50,'FLUJO COMPLETO'!$A44,FALSE)/HLOOKUP('FLUJO COMPLETO'!F$10,'FLUJO REAL'!$E$9:$XFD$10,2,FALSE),HLOOKUP(F$10,'FLUJO PROYECTADO'!$E$11:$XFD$46,'FLUJO COMPLETO'!$A44,FALSE)),"")</f>
        <v/>
      </c>
      <c r="G44" s="2">
        <f>+IFERROR(IF(G$10&lt;=$E$2,HLOOKUP(G$10,'FLUJO REAL'!$E$13:$XFD$50,'FLUJO COMPLETO'!$A44,FALSE)/HLOOKUP('FLUJO COMPLETO'!G$10,'FLUJO REAL'!$E$9:$XFD$10,2,FALSE),HLOOKUP(G$10,'FLUJO PROYECTADO'!$E$11:$XFD$46,'FLUJO COMPLETO'!$A44,FALSE)),"")</f>
        <v>0</v>
      </c>
      <c r="H44" s="2">
        <f>+IFERROR(IF(H$10&lt;=$E$2,HLOOKUP(H$10,'FLUJO REAL'!$E$13:$XFD$50,'FLUJO COMPLETO'!$A44,FALSE)/HLOOKUP('FLUJO COMPLETO'!H$10,'FLUJO REAL'!$E$9:$XFD$10,2,FALSE),HLOOKUP(H$10,'FLUJO PROYECTADO'!$E$11:$XFD$46,'FLUJO COMPLETO'!$A44,FALSE)),"")</f>
        <v>0</v>
      </c>
      <c r="I44" s="2">
        <f>+IFERROR(IF(I$10&lt;=$E$2,HLOOKUP(I$10,'FLUJO REAL'!$E$13:$XFD$50,'FLUJO COMPLETO'!$A44,FALSE)/HLOOKUP('FLUJO COMPLETO'!I$10,'FLUJO REAL'!$E$9:$XFD$10,2,FALSE),HLOOKUP(I$10,'FLUJO PROYECTADO'!$E$11:$XFD$46,'FLUJO COMPLETO'!$A44,FALSE)),"")</f>
        <v>0</v>
      </c>
      <c r="J44" s="2">
        <f>+IFERROR(IF(J$10&lt;=$E$2,HLOOKUP(J$10,'FLUJO REAL'!$E$13:$XFD$50,'FLUJO COMPLETO'!$A44,FALSE)/HLOOKUP('FLUJO COMPLETO'!J$10,'FLUJO REAL'!$E$9:$XFD$10,2,FALSE),HLOOKUP(J$10,'FLUJO PROYECTADO'!$E$11:$XFD$46,'FLUJO COMPLETO'!$A44,FALSE)),"")</f>
        <v>0</v>
      </c>
      <c r="K44" s="2">
        <f>+IFERROR(IF(K$10&lt;=$E$2,HLOOKUP(K$10,'FLUJO REAL'!$E$13:$XFD$50,'FLUJO COMPLETO'!$A44,FALSE)/HLOOKUP('FLUJO COMPLETO'!K$10,'FLUJO REAL'!$E$9:$XFD$10,2,FALSE),HLOOKUP(K$10,'FLUJO PROYECTADO'!$E$11:$XFD$46,'FLUJO COMPLETO'!$A44,FALSE)),"")</f>
        <v>0</v>
      </c>
      <c r="L44" s="2">
        <f>+IFERROR(IF(L$10&lt;=$E$2,HLOOKUP(L$10,'FLUJO REAL'!$E$13:$XFD$50,'FLUJO COMPLETO'!$A44,FALSE)/HLOOKUP('FLUJO COMPLETO'!L$10,'FLUJO REAL'!$E$9:$XFD$10,2,FALSE),HLOOKUP(L$10,'FLUJO PROYECTADO'!$E$11:$XFD$46,'FLUJO COMPLETO'!$A44,FALSE)),"")</f>
        <v>0</v>
      </c>
      <c r="M44" s="2">
        <f>+IFERROR(IF(M$10&lt;=$E$2,HLOOKUP(M$10,'FLUJO REAL'!$E$13:$XFD$50,'FLUJO COMPLETO'!$A44,FALSE)/HLOOKUP('FLUJO COMPLETO'!M$10,'FLUJO REAL'!$E$9:$XFD$10,2,FALSE),HLOOKUP(M$10,'FLUJO PROYECTADO'!$E$11:$XFD$46,'FLUJO COMPLETO'!$A44,FALSE)),"")</f>
        <v>0</v>
      </c>
      <c r="N44" s="2">
        <f>+IFERROR(IF(N$10&lt;=$E$2,HLOOKUP(N$10,'FLUJO REAL'!$E$13:$XFD$50,'FLUJO COMPLETO'!$A44,FALSE)/HLOOKUP('FLUJO COMPLETO'!N$10,'FLUJO REAL'!$E$9:$XFD$10,2,FALSE),HLOOKUP(N$10,'FLUJO PROYECTADO'!$E$11:$XFD$46,'FLUJO COMPLETO'!$A44,FALSE)),"")</f>
        <v>0</v>
      </c>
      <c r="O44" s="2">
        <f>+IFERROR(IF(O$10&lt;=$E$2,HLOOKUP(O$10,'FLUJO REAL'!$E$13:$XFD$50,'FLUJO COMPLETO'!$A44,FALSE)/HLOOKUP('FLUJO COMPLETO'!O$10,'FLUJO REAL'!$E$9:$XFD$10,2,FALSE),HLOOKUP(O$10,'FLUJO PROYECTADO'!$E$11:$XFD$46,'FLUJO COMPLETO'!$A44,FALSE)),"")</f>
        <v>0</v>
      </c>
      <c r="P44" s="2">
        <f>+IFERROR(IF(P$10&lt;=$E$2,HLOOKUP(P$10,'FLUJO REAL'!$E$13:$XFD$50,'FLUJO COMPLETO'!$A44,FALSE)/HLOOKUP('FLUJO COMPLETO'!P$10,'FLUJO REAL'!$E$9:$XFD$10,2,FALSE),HLOOKUP(P$10,'FLUJO PROYECTADO'!$E$11:$XFD$46,'FLUJO COMPLETO'!$A44,FALSE)),"")</f>
        <v>0</v>
      </c>
      <c r="Q44" s="2">
        <f>+IFERROR(IF(Q$10&lt;=$E$2,HLOOKUP(Q$10,'FLUJO REAL'!$E$13:$XFD$50,'FLUJO COMPLETO'!$A44,FALSE)/HLOOKUP('FLUJO COMPLETO'!Q$10,'FLUJO REAL'!$E$9:$XFD$10,2,FALSE),HLOOKUP(Q$10,'FLUJO PROYECTADO'!$E$11:$XFD$46,'FLUJO COMPLETO'!$A44,FALSE)),"")</f>
        <v>0</v>
      </c>
      <c r="R44" s="2">
        <f>+IFERROR(IF(R$10&lt;=$E$2,HLOOKUP(R$10,'FLUJO REAL'!$E$13:$XFD$50,'FLUJO COMPLETO'!$A44,FALSE)/HLOOKUP('FLUJO COMPLETO'!R$10,'FLUJO REAL'!$E$9:$XFD$10,2,FALSE),HLOOKUP(R$10,'FLUJO PROYECTADO'!$E$11:$XFD$46,'FLUJO COMPLETO'!$A44,FALSE)),"")</f>
        <v>0</v>
      </c>
      <c r="S44" s="2">
        <f>+IFERROR(IF(S$10&lt;=$E$2,HLOOKUP(S$10,'FLUJO REAL'!$E$13:$XFD$50,'FLUJO COMPLETO'!$A44,FALSE)/HLOOKUP('FLUJO COMPLETO'!S$10,'FLUJO REAL'!$E$9:$XFD$10,2,FALSE),HLOOKUP(S$10,'FLUJO PROYECTADO'!$E$11:$XFD$46,'FLUJO COMPLETO'!$A44,FALSE)),"")</f>
        <v>0</v>
      </c>
      <c r="T44" s="2">
        <f>+IFERROR(IF(T$10&lt;=$E$2,HLOOKUP(T$10,'FLUJO REAL'!$E$13:$XFD$50,'FLUJO COMPLETO'!$A44,FALSE)/HLOOKUP('FLUJO COMPLETO'!T$10,'FLUJO REAL'!$E$9:$XFD$10,2,FALSE),HLOOKUP(T$10,'FLUJO PROYECTADO'!$E$11:$XFD$46,'FLUJO COMPLETO'!$A44,FALSE)),"")</f>
        <v>0</v>
      </c>
      <c r="U44" s="2">
        <f>+IFERROR(IF(U$10&lt;=$E$2,HLOOKUP(U$10,'FLUJO REAL'!$E$13:$XFD$50,'FLUJO COMPLETO'!$A44,FALSE)/HLOOKUP('FLUJO COMPLETO'!U$10,'FLUJO REAL'!$E$9:$XFD$10,2,FALSE),HLOOKUP(U$10,'FLUJO PROYECTADO'!$E$11:$XFD$46,'FLUJO COMPLETO'!$A44,FALSE)),"")</f>
        <v>0</v>
      </c>
      <c r="V44" s="2">
        <f>+IFERROR(IF(V$10&lt;=$E$2,HLOOKUP(V$10,'FLUJO REAL'!$E$13:$XFD$50,'FLUJO COMPLETO'!$A44,FALSE)/HLOOKUP('FLUJO COMPLETO'!V$10,'FLUJO REAL'!$E$9:$XFD$10,2,FALSE),HLOOKUP(V$10,'FLUJO PROYECTADO'!$E$11:$XFD$46,'FLUJO COMPLETO'!$A44,FALSE)),"")</f>
        <v>0</v>
      </c>
      <c r="W44" s="2">
        <f>+IFERROR(IF(W$10&lt;=$E$2,HLOOKUP(W$10,'FLUJO REAL'!$E$13:$XFD$50,'FLUJO COMPLETO'!$A44,FALSE)/HLOOKUP('FLUJO COMPLETO'!W$10,'FLUJO REAL'!$E$9:$XFD$10,2,FALSE),HLOOKUP(W$10,'FLUJO PROYECTADO'!$E$11:$XFD$46,'FLUJO COMPLETO'!$A44,FALSE)),"")</f>
        <v>0</v>
      </c>
      <c r="X44" s="2">
        <f>+IFERROR(IF(X$10&lt;=$E$2,HLOOKUP(X$10,'FLUJO REAL'!$E$13:$XFD$50,'FLUJO COMPLETO'!$A44,FALSE)/HLOOKUP('FLUJO COMPLETO'!X$10,'FLUJO REAL'!$E$9:$XFD$10,2,FALSE),HLOOKUP(X$10,'FLUJO PROYECTADO'!$E$11:$XFD$46,'FLUJO COMPLETO'!$A44,FALSE)),"")</f>
        <v>0</v>
      </c>
      <c r="Y44" s="2">
        <f>+IFERROR(IF(Y$10&lt;=$E$2,HLOOKUP(Y$10,'FLUJO REAL'!$E$13:$XFD$50,'FLUJO COMPLETO'!$A44,FALSE)/HLOOKUP('FLUJO COMPLETO'!Y$10,'FLUJO REAL'!$E$9:$XFD$10,2,FALSE),HLOOKUP(Y$10,'FLUJO PROYECTADO'!$E$11:$XFD$46,'FLUJO COMPLETO'!$A44,FALSE)),"")</f>
        <v>0</v>
      </c>
      <c r="Z44" s="2">
        <f>+IFERROR(IF(Z$10&lt;=$E$2,HLOOKUP(Z$10,'FLUJO REAL'!$E$13:$XFD$50,'FLUJO COMPLETO'!$A44,FALSE)/HLOOKUP('FLUJO COMPLETO'!Z$10,'FLUJO REAL'!$E$9:$XFD$10,2,FALSE),HLOOKUP(Z$10,'FLUJO PROYECTADO'!$E$11:$XFD$46,'FLUJO COMPLETO'!$A44,FALSE)),"")</f>
        <v>0</v>
      </c>
      <c r="AA44" s="2">
        <f>+IFERROR(IF(AA$10&lt;=$E$2,HLOOKUP(AA$10,'FLUJO REAL'!$E$13:$XFD$50,'FLUJO COMPLETO'!$A44,FALSE)/HLOOKUP('FLUJO COMPLETO'!AA$10,'FLUJO REAL'!$E$9:$XFD$10,2,FALSE),HLOOKUP(AA$10,'FLUJO PROYECTADO'!$E$11:$XFD$46,'FLUJO COMPLETO'!$A44,FALSE)),"")</f>
        <v>0</v>
      </c>
      <c r="AB44" s="2">
        <f>+IFERROR(IF(AB$10&lt;=$E$2,HLOOKUP(AB$10,'FLUJO REAL'!$E$13:$XFD$50,'FLUJO COMPLETO'!$A44,FALSE)/HLOOKUP('FLUJO COMPLETO'!AB$10,'FLUJO REAL'!$E$9:$XFD$10,2,FALSE),HLOOKUP(AB$10,'FLUJO PROYECTADO'!$E$11:$XFD$46,'FLUJO COMPLETO'!$A44,FALSE)),"")</f>
        <v>0</v>
      </c>
      <c r="AC44" s="2">
        <f>+IFERROR(IF(AC$10&lt;=$E$2,HLOOKUP(AC$10,'FLUJO REAL'!$E$13:$XFD$50,'FLUJO COMPLETO'!$A44,FALSE)/HLOOKUP('FLUJO COMPLETO'!AC$10,'FLUJO REAL'!$E$9:$XFD$10,2,FALSE),HLOOKUP(AC$10,'FLUJO PROYECTADO'!$E$11:$XFD$46,'FLUJO COMPLETO'!$A44,FALSE)),"")</f>
        <v>0</v>
      </c>
      <c r="AD44" s="2">
        <f>+IFERROR(IF(AD$10&lt;=$E$2,HLOOKUP(AD$10,'FLUJO REAL'!$E$13:$XFD$50,'FLUJO COMPLETO'!$A44,FALSE)/HLOOKUP('FLUJO COMPLETO'!AD$10,'FLUJO REAL'!$E$9:$XFD$10,2,FALSE),HLOOKUP(AD$10,'FLUJO PROYECTADO'!$E$11:$XFD$46,'FLUJO COMPLETO'!$A44,FALSE)),"")</f>
        <v>0</v>
      </c>
      <c r="AE44" s="2">
        <f>+IFERROR(IF(AE$10&lt;=$E$2,HLOOKUP(AE$10,'FLUJO REAL'!$E$13:$XFD$50,'FLUJO COMPLETO'!$A44,FALSE)/HLOOKUP('FLUJO COMPLETO'!AE$10,'FLUJO REAL'!$E$9:$XFD$10,2,FALSE),HLOOKUP(AE$10,'FLUJO PROYECTADO'!$E$11:$XFD$46,'FLUJO COMPLETO'!$A44,FALSE)),"")</f>
        <v>0</v>
      </c>
      <c r="AF44" s="2">
        <f>+IFERROR(IF(AF$10&lt;=$E$2,HLOOKUP(AF$10,'FLUJO REAL'!$E$13:$XFD$50,'FLUJO COMPLETO'!$A44,FALSE)/HLOOKUP('FLUJO COMPLETO'!AF$10,'FLUJO REAL'!$E$9:$XFD$10,2,FALSE),HLOOKUP(AF$10,'FLUJO PROYECTADO'!$E$11:$XFD$46,'FLUJO COMPLETO'!$A44,FALSE)),"")</f>
        <v>0</v>
      </c>
      <c r="AG44" s="2">
        <f>+IFERROR(IF(AG$10&lt;=$E$2,HLOOKUP(AG$10,'FLUJO REAL'!$E$13:$XFD$50,'FLUJO COMPLETO'!$A44,FALSE)/HLOOKUP('FLUJO COMPLETO'!AG$10,'FLUJO REAL'!$E$9:$XFD$10,2,FALSE),HLOOKUP(AG$10,'FLUJO PROYECTADO'!$E$11:$XFD$46,'FLUJO COMPLETO'!$A44,FALSE)),"")</f>
        <v>0</v>
      </c>
      <c r="AH44" s="2">
        <f>+IFERROR(IF(AH$10&lt;=$E$2,HLOOKUP(AH$10,'FLUJO REAL'!$E$13:$XFD$50,'FLUJO COMPLETO'!$A44,FALSE)/HLOOKUP('FLUJO COMPLETO'!AH$10,'FLUJO REAL'!$E$9:$XFD$10,2,FALSE),HLOOKUP(AH$10,'FLUJO PROYECTADO'!$E$11:$XFD$46,'FLUJO COMPLETO'!$A44,FALSE)),"")</f>
        <v>0</v>
      </c>
      <c r="AI44" s="2">
        <f>+IFERROR(IF(AI$10&lt;=$E$2,HLOOKUP(AI$10,'FLUJO REAL'!$E$13:$XFD$50,'FLUJO COMPLETO'!$A44,FALSE)/HLOOKUP('FLUJO COMPLETO'!AI$10,'FLUJO REAL'!$E$9:$XFD$10,2,FALSE),HLOOKUP(AI$10,'FLUJO PROYECTADO'!$E$11:$XFD$46,'FLUJO COMPLETO'!$A44,FALSE)),"")</f>
        <v>0</v>
      </c>
      <c r="AJ44" s="2">
        <f>+IFERROR(IF(AJ$10&lt;=$E$2,HLOOKUP(AJ$10,'FLUJO REAL'!$E$13:$XFD$50,'FLUJO COMPLETO'!$A44,FALSE)/HLOOKUP('FLUJO COMPLETO'!AJ$10,'FLUJO REAL'!$E$9:$XFD$10,2,FALSE),HLOOKUP(AJ$10,'FLUJO PROYECTADO'!$E$11:$XFD$46,'FLUJO COMPLETO'!$A44,FALSE)),"")</f>
        <v>0</v>
      </c>
      <c r="AK44" s="2">
        <f>+IFERROR(IF(AK$10&lt;=$E$2,HLOOKUP(AK$10,'FLUJO REAL'!$E$13:$XFD$50,'FLUJO COMPLETO'!$A44,FALSE)/HLOOKUP('FLUJO COMPLETO'!AK$10,'FLUJO REAL'!$E$9:$XFD$10,2,FALSE),HLOOKUP(AK$10,'FLUJO PROYECTADO'!$E$11:$XFD$46,'FLUJO COMPLETO'!$A44,FALSE)),"")</f>
        <v>0</v>
      </c>
      <c r="AL44" s="2">
        <f>+IFERROR(IF(AL$10&lt;=$E$2,HLOOKUP(AL$10,'FLUJO REAL'!$E$13:$XFD$50,'FLUJO COMPLETO'!$A44,FALSE)/HLOOKUP('FLUJO COMPLETO'!AL$10,'FLUJO REAL'!$E$9:$XFD$10,2,FALSE),HLOOKUP(AL$10,'FLUJO PROYECTADO'!$E$11:$XFD$46,'FLUJO COMPLETO'!$A44,FALSE)),"")</f>
        <v>0</v>
      </c>
      <c r="AM44" s="2">
        <f>+IFERROR(IF(AM$10&lt;=$E$2,HLOOKUP(AM$10,'FLUJO REAL'!$E$13:$XFD$50,'FLUJO COMPLETO'!$A44,FALSE)/HLOOKUP('FLUJO COMPLETO'!AM$10,'FLUJO REAL'!$E$9:$XFD$10,2,FALSE),HLOOKUP(AM$10,'FLUJO PROYECTADO'!$E$11:$XFD$46,'FLUJO COMPLETO'!$A44,FALSE)),"")</f>
        <v>0</v>
      </c>
      <c r="AN44" s="2">
        <f>+IFERROR(IF(AN$10&lt;=$E$2,HLOOKUP(AN$10,'FLUJO REAL'!$E$13:$XFD$50,'FLUJO COMPLETO'!$A44,FALSE)/HLOOKUP('FLUJO COMPLETO'!AN$10,'FLUJO REAL'!$E$9:$XFD$10,2,FALSE),HLOOKUP(AN$10,'FLUJO PROYECTADO'!$E$11:$XFD$46,'FLUJO COMPLETO'!$A44,FALSE)),"")</f>
        <v>0</v>
      </c>
      <c r="AO44" s="2">
        <f>+IFERROR(IF(AO$10&lt;=$E$2,HLOOKUP(AO$10,'FLUJO REAL'!$E$13:$XFD$50,'FLUJO COMPLETO'!$A44,FALSE)/HLOOKUP('FLUJO COMPLETO'!AO$10,'FLUJO REAL'!$E$9:$XFD$10,2,FALSE),HLOOKUP(AO$10,'FLUJO PROYECTADO'!$E$11:$XFD$46,'FLUJO COMPLETO'!$A44,FALSE)),"")</f>
        <v>0</v>
      </c>
      <c r="AP44" s="2">
        <f>+IFERROR(IF(AP$10&lt;=$E$2,HLOOKUP(AP$10,'FLUJO REAL'!$E$13:$XFD$50,'FLUJO COMPLETO'!$A44,FALSE)/HLOOKUP('FLUJO COMPLETO'!AP$10,'FLUJO REAL'!$E$9:$XFD$10,2,FALSE),HLOOKUP(AP$10,'FLUJO PROYECTADO'!$E$11:$XFD$46,'FLUJO COMPLETO'!$A44,FALSE)),"")</f>
        <v>0</v>
      </c>
      <c r="AQ44" s="2">
        <f>+IFERROR(IF(AQ$10&lt;=$E$2,HLOOKUP(AQ$10,'FLUJO REAL'!$E$13:$XFD$50,'FLUJO COMPLETO'!$A44,FALSE)/HLOOKUP('FLUJO COMPLETO'!AQ$10,'FLUJO REAL'!$E$9:$XFD$10,2,FALSE),HLOOKUP(AQ$10,'FLUJO PROYECTADO'!$E$11:$XFD$46,'FLUJO COMPLETO'!$A44,FALSE)),"")</f>
        <v>0</v>
      </c>
      <c r="AR44" s="2">
        <f>+IFERROR(IF(AR$10&lt;=$E$2,HLOOKUP(AR$10,'FLUJO REAL'!$E$13:$XFD$50,'FLUJO COMPLETO'!$A44,FALSE)/HLOOKUP('FLUJO COMPLETO'!AR$10,'FLUJO REAL'!$E$9:$XFD$10,2,FALSE),HLOOKUP(AR$10,'FLUJO PROYECTADO'!$E$11:$XFD$46,'FLUJO COMPLETO'!$A44,FALSE)),"")</f>
        <v>0</v>
      </c>
      <c r="AS44" s="2">
        <f>+IFERROR(IF(AS$10&lt;=$E$2,HLOOKUP(AS$10,'FLUJO REAL'!$E$13:$XFD$50,'FLUJO COMPLETO'!$A44,FALSE)/HLOOKUP('FLUJO COMPLETO'!AS$10,'FLUJO REAL'!$E$9:$XFD$10,2,FALSE),HLOOKUP(AS$10,'FLUJO PROYECTADO'!$E$11:$XFD$46,'FLUJO COMPLETO'!$A44,FALSE)),"")</f>
        <v>0</v>
      </c>
      <c r="AT44" s="2">
        <f>+IFERROR(IF(AT$10&lt;=$E$2,HLOOKUP(AT$10,'FLUJO REAL'!$E$13:$XFD$50,'FLUJO COMPLETO'!$A44,FALSE)/HLOOKUP('FLUJO COMPLETO'!AT$10,'FLUJO REAL'!$E$9:$XFD$10,2,FALSE),HLOOKUP(AT$10,'FLUJO PROYECTADO'!$E$11:$XFD$46,'FLUJO COMPLETO'!$A44,FALSE)),"")</f>
        <v>0</v>
      </c>
      <c r="AU44" s="2">
        <f>+IFERROR(IF(AU$10&lt;=$E$2,HLOOKUP(AU$10,'FLUJO REAL'!$E$13:$XFD$50,'FLUJO COMPLETO'!$A44,FALSE)/HLOOKUP('FLUJO COMPLETO'!AU$10,'FLUJO REAL'!$E$9:$XFD$10,2,FALSE),HLOOKUP(AU$10,'FLUJO PROYECTADO'!$E$11:$XFD$46,'FLUJO COMPLETO'!$A44,FALSE)),"")</f>
        <v>0</v>
      </c>
      <c r="AV44" s="2">
        <f>+IFERROR(IF(AV$10&lt;=$E$2,HLOOKUP(AV$10,'FLUJO REAL'!$E$13:$XFD$50,'FLUJO COMPLETO'!$A44,FALSE)/HLOOKUP('FLUJO COMPLETO'!AV$10,'FLUJO REAL'!$E$9:$XFD$10,2,FALSE),HLOOKUP(AV$10,'FLUJO PROYECTADO'!$E$11:$XFD$46,'FLUJO COMPLETO'!$A44,FALSE)),"")</f>
        <v>0</v>
      </c>
      <c r="AW44" s="2">
        <f>+IFERROR(IF(AW$10&lt;=$E$2,HLOOKUP(AW$10,'FLUJO REAL'!$E$13:$XFD$50,'FLUJO COMPLETO'!$A44,FALSE)/HLOOKUP('FLUJO COMPLETO'!AW$10,'FLUJO REAL'!$E$9:$XFD$10,2,FALSE),HLOOKUP(AW$10,'FLUJO PROYECTADO'!$E$11:$XFD$46,'FLUJO COMPLETO'!$A44,FALSE)),"")</f>
        <v>0</v>
      </c>
      <c r="AX44" s="2">
        <f>+IFERROR(IF(AX$10&lt;=$E$2,HLOOKUP(AX$10,'FLUJO REAL'!$E$13:$XFD$50,'FLUJO COMPLETO'!$A44,FALSE)/HLOOKUP('FLUJO COMPLETO'!AX$10,'FLUJO REAL'!$E$9:$XFD$10,2,FALSE),HLOOKUP(AX$10,'FLUJO PROYECTADO'!$E$11:$XFD$46,'FLUJO COMPLETO'!$A44,FALSE)),"")</f>
        <v>0</v>
      </c>
      <c r="AY44" s="2">
        <f>+IFERROR(IF(AY$10&lt;=$E$2,HLOOKUP(AY$10,'FLUJO REAL'!$E$13:$XFD$50,'FLUJO COMPLETO'!$A44,FALSE)/HLOOKUP('FLUJO COMPLETO'!AY$10,'FLUJO REAL'!$E$9:$XFD$10,2,FALSE),HLOOKUP(AY$10,'FLUJO PROYECTADO'!$E$11:$XFD$46,'FLUJO COMPLETO'!$A44,FALSE)),"")</f>
        <v>0</v>
      </c>
      <c r="AZ44" s="2">
        <f>+IFERROR(IF(AZ$10&lt;=$E$2,HLOOKUP(AZ$10,'FLUJO REAL'!$E$13:$XFD$50,'FLUJO COMPLETO'!$A44,FALSE)/HLOOKUP('FLUJO COMPLETO'!AZ$10,'FLUJO REAL'!$E$9:$XFD$10,2,FALSE),HLOOKUP(AZ$10,'FLUJO PROYECTADO'!$E$11:$XFD$46,'FLUJO COMPLETO'!$A44,FALSE)),"")</f>
        <v>0</v>
      </c>
      <c r="BA44" s="2">
        <f>+IFERROR(IF(BA$10&lt;=$E$2,HLOOKUP(BA$10,'FLUJO REAL'!$E$13:$XFD$50,'FLUJO COMPLETO'!$A44,FALSE)/HLOOKUP('FLUJO COMPLETO'!BA$10,'FLUJO REAL'!$E$9:$XFD$10,2,FALSE),HLOOKUP(BA$10,'FLUJO PROYECTADO'!$E$11:$XFD$46,'FLUJO COMPLETO'!$A44,FALSE)),"")</f>
        <v>0</v>
      </c>
      <c r="BB44" s="2">
        <f>+IFERROR(IF(BB$10&lt;=$E$2,HLOOKUP(BB$10,'FLUJO REAL'!$E$13:$XFD$50,'FLUJO COMPLETO'!$A44,FALSE)/HLOOKUP('FLUJO COMPLETO'!BB$10,'FLUJO REAL'!$E$9:$XFD$10,2,FALSE),HLOOKUP(BB$10,'FLUJO PROYECTADO'!$E$11:$XFD$46,'FLUJO COMPLETO'!$A44,FALSE)),"")</f>
        <v>0</v>
      </c>
      <c r="BC44" s="2">
        <f>+IFERROR(IF(BC$10&lt;=$E$2,HLOOKUP(BC$10,'FLUJO REAL'!$E$13:$XFD$50,'FLUJO COMPLETO'!$A44,FALSE)/HLOOKUP('FLUJO COMPLETO'!BC$10,'FLUJO REAL'!$E$9:$XFD$10,2,FALSE),HLOOKUP(BC$10,'FLUJO PROYECTADO'!$E$11:$XFD$46,'FLUJO COMPLETO'!$A44,FALSE)),"")</f>
        <v>0</v>
      </c>
      <c r="BD44" s="2">
        <f>+IFERROR(IF(BD$10&lt;=$E$2,HLOOKUP(BD$10,'FLUJO REAL'!$E$13:$XFD$50,'FLUJO COMPLETO'!$A44,FALSE)/HLOOKUP('FLUJO COMPLETO'!BD$10,'FLUJO REAL'!$E$9:$XFD$10,2,FALSE),HLOOKUP(BD$10,'FLUJO PROYECTADO'!$E$11:$XFD$46,'FLUJO COMPLETO'!$A44,FALSE)),"")</f>
        <v>0</v>
      </c>
      <c r="BE44" s="2">
        <f>+IFERROR(IF(BE$10&lt;=$E$2,HLOOKUP(BE$10,'FLUJO REAL'!$E$13:$XFD$50,'FLUJO COMPLETO'!$A44,FALSE)/HLOOKUP('FLUJO COMPLETO'!BE$10,'FLUJO REAL'!$E$9:$XFD$10,2,FALSE),HLOOKUP(BE$10,'FLUJO PROYECTADO'!$E$11:$XFD$46,'FLUJO COMPLETO'!$A44,FALSE)),"")</f>
        <v>0</v>
      </c>
      <c r="BF44" s="2">
        <f>+IFERROR(IF(BF$10&lt;=$E$2,HLOOKUP(BF$10,'FLUJO REAL'!$E$13:$XFD$50,'FLUJO COMPLETO'!$A44,FALSE)/HLOOKUP('FLUJO COMPLETO'!BF$10,'FLUJO REAL'!$E$9:$XFD$10,2,FALSE),HLOOKUP(BF$10,'FLUJO PROYECTADO'!$E$11:$XFD$46,'FLUJO COMPLETO'!$A44,FALSE)),"")</f>
        <v>0</v>
      </c>
      <c r="BG44" s="2">
        <f>+IFERROR(IF(BG$10&lt;=$E$2,HLOOKUP(BG$10,'FLUJO REAL'!$E$13:$XFD$50,'FLUJO COMPLETO'!$A44,FALSE)/HLOOKUP('FLUJO COMPLETO'!BG$10,'FLUJO REAL'!$E$9:$XFD$10,2,FALSE),HLOOKUP(BG$10,'FLUJO PROYECTADO'!$E$11:$XFD$46,'FLUJO COMPLETO'!$A44,FALSE)),"")</f>
        <v>0</v>
      </c>
      <c r="BH44" s="2">
        <f>+IFERROR(IF(BH$10&lt;=$E$2,HLOOKUP(BH$10,'FLUJO REAL'!$E$13:$XFD$50,'FLUJO COMPLETO'!$A44,FALSE)/HLOOKUP('FLUJO COMPLETO'!BH$10,'FLUJO REAL'!$E$9:$XFD$10,2,FALSE),HLOOKUP(BH$10,'FLUJO PROYECTADO'!$E$11:$XFD$46,'FLUJO COMPLETO'!$A44,FALSE)),"")</f>
        <v>0</v>
      </c>
      <c r="BI44" s="2">
        <f>+IFERROR(IF(BI$10&lt;=$E$2,HLOOKUP(BI$10,'FLUJO REAL'!$E$13:$XFD$50,'FLUJO COMPLETO'!$A44,FALSE)/HLOOKUP('FLUJO COMPLETO'!BI$10,'FLUJO REAL'!$E$9:$XFD$10,2,FALSE),HLOOKUP(BI$10,'FLUJO PROYECTADO'!$E$11:$XFD$46,'FLUJO COMPLETO'!$A44,FALSE)),"")</f>
        <v>0</v>
      </c>
      <c r="BJ44" s="2">
        <f>+IFERROR(IF(BJ$10&lt;=$E$2,HLOOKUP(BJ$10,'FLUJO REAL'!$E$13:$XFD$50,'FLUJO COMPLETO'!$A44,FALSE)/HLOOKUP('FLUJO COMPLETO'!BJ$10,'FLUJO REAL'!$E$9:$XFD$10,2,FALSE),HLOOKUP(BJ$10,'FLUJO PROYECTADO'!$E$11:$XFD$46,'FLUJO COMPLETO'!$A44,FALSE)),"")</f>
        <v>0</v>
      </c>
      <c r="BK44" s="2">
        <f>+IFERROR(IF(BK$10&lt;=$E$2,HLOOKUP(BK$10,'FLUJO REAL'!$E$13:$XFD$50,'FLUJO COMPLETO'!$A44,FALSE)/HLOOKUP('FLUJO COMPLETO'!BK$10,'FLUJO REAL'!$E$9:$XFD$10,2,FALSE),HLOOKUP(BK$10,'FLUJO PROYECTADO'!$E$11:$XFD$46,'FLUJO COMPLETO'!$A44,FALSE)),"")</f>
        <v>0</v>
      </c>
      <c r="BL44" s="2">
        <f>+IFERROR(IF(BL$10&lt;=$E$2,HLOOKUP(BL$10,'FLUJO REAL'!$E$13:$XFD$50,'FLUJO COMPLETO'!$A44,FALSE)/HLOOKUP('FLUJO COMPLETO'!BL$10,'FLUJO REAL'!$E$9:$XFD$10,2,FALSE),HLOOKUP(BL$10,'FLUJO PROYECTADO'!$E$11:$XFD$46,'FLUJO COMPLETO'!$A44,FALSE)),"")</f>
        <v>0</v>
      </c>
      <c r="BM44" s="2">
        <f>+IFERROR(IF(BM$10&lt;=$E$2,HLOOKUP(BM$10,'FLUJO REAL'!$E$13:$XFD$50,'FLUJO COMPLETO'!$A44,FALSE)/HLOOKUP('FLUJO COMPLETO'!BM$10,'FLUJO REAL'!$E$9:$XFD$10,2,FALSE),HLOOKUP(BM$10,'FLUJO PROYECTADO'!$E$11:$XFD$46,'FLUJO COMPLETO'!$A44,FALSE)),"")</f>
        <v>0</v>
      </c>
    </row>
    <row r="45" spans="1:65" ht="15.75" x14ac:dyDescent="0.25">
      <c r="A45">
        <v>36</v>
      </c>
      <c r="C45" s="38" t="s">
        <v>36</v>
      </c>
      <c r="D45" s="39"/>
      <c r="E45" s="26">
        <f t="shared" si="6"/>
        <v>0</v>
      </c>
      <c r="F45" s="49">
        <f>+SUM(F19:F44)</f>
        <v>0</v>
      </c>
      <c r="G45" s="49">
        <f t="shared" ref="G45:BM45" si="7">+SUM(G19:G44)</f>
        <v>0</v>
      </c>
      <c r="H45" s="49">
        <f t="shared" si="7"/>
        <v>0</v>
      </c>
      <c r="I45" s="49">
        <f t="shared" si="7"/>
        <v>0</v>
      </c>
      <c r="J45" s="49">
        <f t="shared" si="7"/>
        <v>0</v>
      </c>
      <c r="K45" s="49">
        <f t="shared" si="7"/>
        <v>0</v>
      </c>
      <c r="L45" s="49">
        <f t="shared" si="7"/>
        <v>0</v>
      </c>
      <c r="M45" s="49">
        <f t="shared" si="7"/>
        <v>0</v>
      </c>
      <c r="N45" s="49">
        <f t="shared" si="7"/>
        <v>0</v>
      </c>
      <c r="O45" s="49">
        <f t="shared" si="7"/>
        <v>0</v>
      </c>
      <c r="P45" s="49">
        <f t="shared" si="7"/>
        <v>0</v>
      </c>
      <c r="Q45" s="49">
        <f t="shared" si="7"/>
        <v>0</v>
      </c>
      <c r="R45" s="49">
        <f t="shared" si="7"/>
        <v>0</v>
      </c>
      <c r="S45" s="49">
        <f t="shared" si="7"/>
        <v>0</v>
      </c>
      <c r="T45" s="49">
        <f t="shared" si="7"/>
        <v>0</v>
      </c>
      <c r="U45" s="49">
        <f t="shared" si="7"/>
        <v>0</v>
      </c>
      <c r="V45" s="49">
        <f t="shared" si="7"/>
        <v>0</v>
      </c>
      <c r="W45" s="49">
        <f t="shared" si="7"/>
        <v>0</v>
      </c>
      <c r="X45" s="49">
        <f t="shared" si="7"/>
        <v>0</v>
      </c>
      <c r="Y45" s="49">
        <f t="shared" si="7"/>
        <v>0</v>
      </c>
      <c r="Z45" s="49">
        <f t="shared" si="7"/>
        <v>0</v>
      </c>
      <c r="AA45" s="49">
        <f t="shared" si="7"/>
        <v>0</v>
      </c>
      <c r="AB45" s="49">
        <f t="shared" si="7"/>
        <v>0</v>
      </c>
      <c r="AC45" s="49">
        <f t="shared" si="7"/>
        <v>0</v>
      </c>
      <c r="AD45" s="49">
        <f t="shared" si="7"/>
        <v>0</v>
      </c>
      <c r="AE45" s="49">
        <f t="shared" si="7"/>
        <v>0</v>
      </c>
      <c r="AF45" s="49">
        <f t="shared" si="7"/>
        <v>0</v>
      </c>
      <c r="AG45" s="49">
        <f t="shared" si="7"/>
        <v>0</v>
      </c>
      <c r="AH45" s="49">
        <f t="shared" si="7"/>
        <v>0</v>
      </c>
      <c r="AI45" s="49">
        <f t="shared" si="7"/>
        <v>0</v>
      </c>
      <c r="AJ45" s="49">
        <f t="shared" si="7"/>
        <v>0</v>
      </c>
      <c r="AK45" s="49">
        <f t="shared" si="7"/>
        <v>0</v>
      </c>
      <c r="AL45" s="49">
        <f t="shared" si="7"/>
        <v>0</v>
      </c>
      <c r="AM45" s="49">
        <f t="shared" si="7"/>
        <v>0</v>
      </c>
      <c r="AN45" s="49">
        <f t="shared" si="7"/>
        <v>0</v>
      </c>
      <c r="AO45" s="49">
        <f t="shared" si="7"/>
        <v>0</v>
      </c>
      <c r="AP45" s="49">
        <f t="shared" si="7"/>
        <v>0</v>
      </c>
      <c r="AQ45" s="49">
        <f t="shared" si="7"/>
        <v>0</v>
      </c>
      <c r="AR45" s="49">
        <f t="shared" si="7"/>
        <v>0</v>
      </c>
      <c r="AS45" s="49">
        <f t="shared" si="7"/>
        <v>0</v>
      </c>
      <c r="AT45" s="49">
        <f t="shared" si="7"/>
        <v>0</v>
      </c>
      <c r="AU45" s="49">
        <f t="shared" si="7"/>
        <v>0</v>
      </c>
      <c r="AV45" s="49">
        <f t="shared" si="7"/>
        <v>0</v>
      </c>
      <c r="AW45" s="49">
        <f t="shared" si="7"/>
        <v>0</v>
      </c>
      <c r="AX45" s="49">
        <f t="shared" si="7"/>
        <v>0</v>
      </c>
      <c r="AY45" s="49">
        <f t="shared" si="7"/>
        <v>0</v>
      </c>
      <c r="AZ45" s="49">
        <f t="shared" si="7"/>
        <v>0</v>
      </c>
      <c r="BA45" s="49">
        <f t="shared" si="7"/>
        <v>0</v>
      </c>
      <c r="BB45" s="49">
        <f t="shared" si="7"/>
        <v>0</v>
      </c>
      <c r="BC45" s="49">
        <f t="shared" si="7"/>
        <v>0</v>
      </c>
      <c r="BD45" s="49">
        <f t="shared" si="7"/>
        <v>0</v>
      </c>
      <c r="BE45" s="49">
        <f t="shared" si="7"/>
        <v>0</v>
      </c>
      <c r="BF45" s="49">
        <f t="shared" si="7"/>
        <v>0</v>
      </c>
      <c r="BG45" s="49">
        <f t="shared" si="7"/>
        <v>0</v>
      </c>
      <c r="BH45" s="49">
        <f t="shared" si="7"/>
        <v>0</v>
      </c>
      <c r="BI45" s="49">
        <f t="shared" si="7"/>
        <v>0</v>
      </c>
      <c r="BJ45" s="49">
        <f t="shared" si="7"/>
        <v>0</v>
      </c>
      <c r="BK45" s="49">
        <f t="shared" si="7"/>
        <v>0</v>
      </c>
      <c r="BL45" s="49">
        <f t="shared" si="7"/>
        <v>0</v>
      </c>
      <c r="BM45" s="49">
        <f t="shared" si="7"/>
        <v>0</v>
      </c>
    </row>
    <row r="46" spans="1:65" x14ac:dyDescent="0.25">
      <c r="A46">
        <v>37</v>
      </c>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row>
    <row r="47" spans="1:65" ht="15.75" x14ac:dyDescent="0.25">
      <c r="A47">
        <v>38</v>
      </c>
      <c r="C47" s="109" t="s">
        <v>101</v>
      </c>
      <c r="D47" s="110"/>
      <c r="E47" s="112">
        <f>+SUM(F47:XFD47)</f>
        <v>0</v>
      </c>
      <c r="F47" s="114">
        <f>+F16-F45</f>
        <v>0</v>
      </c>
      <c r="G47" s="114">
        <f>+G16-G45</f>
        <v>0</v>
      </c>
      <c r="H47" s="114">
        <f t="shared" ref="H47:BM47" si="8">+H16-H45</f>
        <v>0</v>
      </c>
      <c r="I47" s="114">
        <f t="shared" si="8"/>
        <v>0</v>
      </c>
      <c r="J47" s="114">
        <f t="shared" si="8"/>
        <v>0</v>
      </c>
      <c r="K47" s="114">
        <f t="shared" si="8"/>
        <v>0</v>
      </c>
      <c r="L47" s="114">
        <f t="shared" si="8"/>
        <v>0</v>
      </c>
      <c r="M47" s="114">
        <f t="shared" si="8"/>
        <v>0</v>
      </c>
      <c r="N47" s="114">
        <f t="shared" si="8"/>
        <v>0</v>
      </c>
      <c r="O47" s="114">
        <f t="shared" si="8"/>
        <v>0</v>
      </c>
      <c r="P47" s="114">
        <f t="shared" si="8"/>
        <v>0</v>
      </c>
      <c r="Q47" s="114">
        <f t="shared" si="8"/>
        <v>0</v>
      </c>
      <c r="R47" s="114">
        <f t="shared" si="8"/>
        <v>0</v>
      </c>
      <c r="S47" s="114">
        <f t="shared" si="8"/>
        <v>0</v>
      </c>
      <c r="T47" s="114">
        <f t="shared" si="8"/>
        <v>0</v>
      </c>
      <c r="U47" s="114">
        <f t="shared" si="8"/>
        <v>0</v>
      </c>
      <c r="V47" s="114">
        <f t="shared" si="8"/>
        <v>0</v>
      </c>
      <c r="W47" s="114">
        <f t="shared" si="8"/>
        <v>0</v>
      </c>
      <c r="X47" s="114">
        <f t="shared" si="8"/>
        <v>0</v>
      </c>
      <c r="Y47" s="114">
        <f t="shared" si="8"/>
        <v>0</v>
      </c>
      <c r="Z47" s="114">
        <f t="shared" si="8"/>
        <v>0</v>
      </c>
      <c r="AA47" s="114">
        <f t="shared" si="8"/>
        <v>0</v>
      </c>
      <c r="AB47" s="114">
        <f t="shared" si="8"/>
        <v>0</v>
      </c>
      <c r="AC47" s="114">
        <f t="shared" si="8"/>
        <v>0</v>
      </c>
      <c r="AD47" s="114">
        <f t="shared" si="8"/>
        <v>0</v>
      </c>
      <c r="AE47" s="114">
        <f t="shared" si="8"/>
        <v>0</v>
      </c>
      <c r="AF47" s="114">
        <f t="shared" si="8"/>
        <v>0</v>
      </c>
      <c r="AG47" s="114">
        <f t="shared" si="8"/>
        <v>0</v>
      </c>
      <c r="AH47" s="114">
        <f t="shared" si="8"/>
        <v>0</v>
      </c>
      <c r="AI47" s="114">
        <f t="shared" si="8"/>
        <v>0</v>
      </c>
      <c r="AJ47" s="114">
        <f t="shared" si="8"/>
        <v>0</v>
      </c>
      <c r="AK47" s="114">
        <f t="shared" si="8"/>
        <v>0</v>
      </c>
      <c r="AL47" s="114">
        <f t="shared" si="8"/>
        <v>0</v>
      </c>
      <c r="AM47" s="114">
        <f t="shared" si="8"/>
        <v>0</v>
      </c>
      <c r="AN47" s="114">
        <f t="shared" si="8"/>
        <v>0</v>
      </c>
      <c r="AO47" s="114">
        <f t="shared" si="8"/>
        <v>0</v>
      </c>
      <c r="AP47" s="114">
        <f t="shared" si="8"/>
        <v>0</v>
      </c>
      <c r="AQ47" s="114">
        <f t="shared" si="8"/>
        <v>0</v>
      </c>
      <c r="AR47" s="114">
        <f t="shared" si="8"/>
        <v>0</v>
      </c>
      <c r="AS47" s="114">
        <f t="shared" si="8"/>
        <v>0</v>
      </c>
      <c r="AT47" s="114">
        <f t="shared" si="8"/>
        <v>0</v>
      </c>
      <c r="AU47" s="114">
        <f t="shared" si="8"/>
        <v>0</v>
      </c>
      <c r="AV47" s="114">
        <f t="shared" si="8"/>
        <v>0</v>
      </c>
      <c r="AW47" s="114">
        <f t="shared" si="8"/>
        <v>0</v>
      </c>
      <c r="AX47" s="114">
        <f t="shared" si="8"/>
        <v>0</v>
      </c>
      <c r="AY47" s="114">
        <f t="shared" si="8"/>
        <v>0</v>
      </c>
      <c r="AZ47" s="114">
        <f t="shared" si="8"/>
        <v>0</v>
      </c>
      <c r="BA47" s="114">
        <f t="shared" si="8"/>
        <v>0</v>
      </c>
      <c r="BB47" s="114">
        <f t="shared" si="8"/>
        <v>0</v>
      </c>
      <c r="BC47" s="114">
        <f t="shared" si="8"/>
        <v>0</v>
      </c>
      <c r="BD47" s="114">
        <f t="shared" si="8"/>
        <v>0</v>
      </c>
      <c r="BE47" s="114">
        <f t="shared" si="8"/>
        <v>0</v>
      </c>
      <c r="BF47" s="114">
        <f t="shared" si="8"/>
        <v>0</v>
      </c>
      <c r="BG47" s="114">
        <f t="shared" si="8"/>
        <v>0</v>
      </c>
      <c r="BH47" s="114">
        <f t="shared" si="8"/>
        <v>0</v>
      </c>
      <c r="BI47" s="114">
        <f t="shared" si="8"/>
        <v>0</v>
      </c>
      <c r="BJ47" s="114">
        <f t="shared" si="8"/>
        <v>0</v>
      </c>
      <c r="BK47" s="114">
        <f t="shared" si="8"/>
        <v>0</v>
      </c>
      <c r="BL47" s="114">
        <f t="shared" si="8"/>
        <v>0</v>
      </c>
      <c r="BM47" s="114">
        <f t="shared" si="8"/>
        <v>0</v>
      </c>
    </row>
    <row r="48" spans="1:65" ht="15.75" x14ac:dyDescent="0.25">
      <c r="A48">
        <v>39</v>
      </c>
      <c r="C48" s="111" t="s">
        <v>100</v>
      </c>
      <c r="D48" s="110"/>
      <c r="E48" s="112">
        <f>+SUM(F48:XFD48)</f>
        <v>0</v>
      </c>
      <c r="F48" s="113" t="str">
        <f t="shared" ref="F48:AK48" si="9">+IFERROR(F49-F47,"")</f>
        <v/>
      </c>
      <c r="G48" s="113">
        <f t="shared" si="9"/>
        <v>0</v>
      </c>
      <c r="H48" s="113">
        <f t="shared" si="9"/>
        <v>0</v>
      </c>
      <c r="I48" s="113">
        <f t="shared" si="9"/>
        <v>0</v>
      </c>
      <c r="J48" s="113">
        <f t="shared" si="9"/>
        <v>0</v>
      </c>
      <c r="K48" s="113">
        <f t="shared" si="9"/>
        <v>0</v>
      </c>
      <c r="L48" s="113">
        <f t="shared" si="9"/>
        <v>0</v>
      </c>
      <c r="M48" s="113">
        <f t="shared" si="9"/>
        <v>0</v>
      </c>
      <c r="N48" s="113">
        <f t="shared" si="9"/>
        <v>0</v>
      </c>
      <c r="O48" s="113">
        <f t="shared" si="9"/>
        <v>0</v>
      </c>
      <c r="P48" s="113">
        <f t="shared" si="9"/>
        <v>0</v>
      </c>
      <c r="Q48" s="113">
        <f t="shared" si="9"/>
        <v>0</v>
      </c>
      <c r="R48" s="113">
        <f t="shared" si="9"/>
        <v>0</v>
      </c>
      <c r="S48" s="113">
        <f t="shared" si="9"/>
        <v>0</v>
      </c>
      <c r="T48" s="113">
        <f t="shared" si="9"/>
        <v>0</v>
      </c>
      <c r="U48" s="113">
        <f t="shared" si="9"/>
        <v>0</v>
      </c>
      <c r="V48" s="113">
        <f t="shared" si="9"/>
        <v>0</v>
      </c>
      <c r="W48" s="113">
        <f t="shared" si="9"/>
        <v>0</v>
      </c>
      <c r="X48" s="113">
        <f t="shared" si="9"/>
        <v>0</v>
      </c>
      <c r="Y48" s="113">
        <f t="shared" si="9"/>
        <v>0</v>
      </c>
      <c r="Z48" s="113">
        <f t="shared" si="9"/>
        <v>0</v>
      </c>
      <c r="AA48" s="113">
        <f t="shared" si="9"/>
        <v>0</v>
      </c>
      <c r="AB48" s="113">
        <f t="shared" si="9"/>
        <v>0</v>
      </c>
      <c r="AC48" s="113">
        <f t="shared" si="9"/>
        <v>0</v>
      </c>
      <c r="AD48" s="113">
        <f t="shared" si="9"/>
        <v>0</v>
      </c>
      <c r="AE48" s="113">
        <f t="shared" si="9"/>
        <v>0</v>
      </c>
      <c r="AF48" s="113">
        <f t="shared" si="9"/>
        <v>0</v>
      </c>
      <c r="AG48" s="113">
        <f t="shared" si="9"/>
        <v>0</v>
      </c>
      <c r="AH48" s="113">
        <f t="shared" si="9"/>
        <v>0</v>
      </c>
      <c r="AI48" s="113">
        <f t="shared" si="9"/>
        <v>0</v>
      </c>
      <c r="AJ48" s="113">
        <f t="shared" si="9"/>
        <v>0</v>
      </c>
      <c r="AK48" s="113">
        <f t="shared" si="9"/>
        <v>0</v>
      </c>
      <c r="AL48" s="113">
        <f t="shared" ref="AL48:BM48" si="10">+IFERROR(AL49-AL47,"")</f>
        <v>0</v>
      </c>
      <c r="AM48" s="113">
        <f t="shared" si="10"/>
        <v>0</v>
      </c>
      <c r="AN48" s="113">
        <f t="shared" si="10"/>
        <v>0</v>
      </c>
      <c r="AO48" s="113">
        <f t="shared" si="10"/>
        <v>0</v>
      </c>
      <c r="AP48" s="113">
        <f t="shared" si="10"/>
        <v>0</v>
      </c>
      <c r="AQ48" s="113">
        <f t="shared" si="10"/>
        <v>0</v>
      </c>
      <c r="AR48" s="113">
        <f t="shared" si="10"/>
        <v>0</v>
      </c>
      <c r="AS48" s="113">
        <f t="shared" si="10"/>
        <v>0</v>
      </c>
      <c r="AT48" s="113">
        <f t="shared" si="10"/>
        <v>0</v>
      </c>
      <c r="AU48" s="113">
        <f t="shared" si="10"/>
        <v>0</v>
      </c>
      <c r="AV48" s="113">
        <f t="shared" si="10"/>
        <v>0</v>
      </c>
      <c r="AW48" s="113">
        <f t="shared" si="10"/>
        <v>0</v>
      </c>
      <c r="AX48" s="113">
        <f t="shared" si="10"/>
        <v>0</v>
      </c>
      <c r="AY48" s="113">
        <f t="shared" si="10"/>
        <v>0</v>
      </c>
      <c r="AZ48" s="113">
        <f t="shared" si="10"/>
        <v>0</v>
      </c>
      <c r="BA48" s="113">
        <f t="shared" si="10"/>
        <v>0</v>
      </c>
      <c r="BB48" s="113">
        <f t="shared" si="10"/>
        <v>0</v>
      </c>
      <c r="BC48" s="113">
        <f t="shared" si="10"/>
        <v>0</v>
      </c>
      <c r="BD48" s="113">
        <f t="shared" si="10"/>
        <v>0</v>
      </c>
      <c r="BE48" s="113">
        <f t="shared" si="10"/>
        <v>0</v>
      </c>
      <c r="BF48" s="113">
        <f t="shared" si="10"/>
        <v>0</v>
      </c>
      <c r="BG48" s="113">
        <f t="shared" si="10"/>
        <v>0</v>
      </c>
      <c r="BH48" s="113">
        <f t="shared" si="10"/>
        <v>0</v>
      </c>
      <c r="BI48" s="113">
        <f t="shared" si="10"/>
        <v>0</v>
      </c>
      <c r="BJ48" s="113">
        <f t="shared" si="10"/>
        <v>0</v>
      </c>
      <c r="BK48" s="113">
        <f t="shared" si="10"/>
        <v>0</v>
      </c>
      <c r="BL48" s="113">
        <f t="shared" si="10"/>
        <v>0</v>
      </c>
      <c r="BM48" s="113">
        <f t="shared" si="10"/>
        <v>0</v>
      </c>
    </row>
    <row r="49" spans="1:65" ht="15.75" x14ac:dyDescent="0.25">
      <c r="A49">
        <v>40</v>
      </c>
      <c r="C49" s="169" t="s">
        <v>45</v>
      </c>
      <c r="D49" s="169"/>
      <c r="E49" s="112">
        <f>IFERROR(SUM(F49:XFD49),"")</f>
        <v>0</v>
      </c>
      <c r="F49" s="114" t="str">
        <f>IFERROR(IF(F10&lt;=$E$2,'FLUJO REAL'!E50/HLOOKUP($E$2,'FLUJO REAL'!$E$9:$XFD$10,2,FALSE),'FLUJO COMPLETO'!F47),"")</f>
        <v/>
      </c>
      <c r="G49" s="114">
        <f>+IF(G10&lt;=$E$2,'FLUJO REAL'!F50/HLOOKUP($E$2,'FLUJO REAL'!$E$9:$XFD$10,2,FALSE),'FLUJO COMPLETO'!G47)</f>
        <v>0</v>
      </c>
      <c r="H49" s="114">
        <f>+IF(H10&lt;=$E$2,'FLUJO REAL'!G50/HLOOKUP($E$2,'FLUJO REAL'!$E$9:$XFD$10,2,FALSE),'FLUJO COMPLETO'!H47)</f>
        <v>0</v>
      </c>
      <c r="I49" s="114">
        <f>+IF(I10&lt;=$E$2,'FLUJO REAL'!H50/HLOOKUP($E$2,'FLUJO REAL'!$E$9:$XFD$10,2,FALSE),'FLUJO COMPLETO'!I47)</f>
        <v>0</v>
      </c>
      <c r="J49" s="114">
        <f>+IF(J10&lt;=$E$2,'FLUJO REAL'!I50/HLOOKUP($E$2,'FLUJO REAL'!$E$9:$XFD$10,2,FALSE),'FLUJO COMPLETO'!J47)</f>
        <v>0</v>
      </c>
      <c r="K49" s="114">
        <f>+IF(K10&lt;=$E$2,'FLUJO REAL'!J50/HLOOKUP($E$2,'FLUJO REAL'!$E$9:$XFD$10,2,FALSE),'FLUJO COMPLETO'!K47)</f>
        <v>0</v>
      </c>
      <c r="L49" s="114">
        <f>+IF(L10&lt;=$E$2,'FLUJO REAL'!K50/HLOOKUP($E$2,'FLUJO REAL'!$E$9:$XFD$10,2,FALSE),'FLUJO COMPLETO'!L47)</f>
        <v>0</v>
      </c>
      <c r="M49" s="114">
        <f>+IF(M10&lt;=$E$2,'FLUJO REAL'!L50/HLOOKUP($E$2,'FLUJO REAL'!$E$9:$XFD$10,2,FALSE),'FLUJO COMPLETO'!M47)</f>
        <v>0</v>
      </c>
      <c r="N49" s="114">
        <f>+IF(N10&lt;=$E$2,'FLUJO REAL'!M50/HLOOKUP($E$2,'FLUJO REAL'!$E$9:$XFD$10,2,FALSE),'FLUJO COMPLETO'!N47)</f>
        <v>0</v>
      </c>
      <c r="O49" s="114">
        <f>+IF(O10&lt;=$E$2,'FLUJO REAL'!N50/HLOOKUP($E$2,'FLUJO REAL'!$E$9:$XFD$10,2,FALSE),'FLUJO COMPLETO'!O47)</f>
        <v>0</v>
      </c>
      <c r="P49" s="114">
        <f>+IF(P10&lt;=$E$2,'FLUJO REAL'!O50/HLOOKUP($E$2,'FLUJO REAL'!$E$9:$XFD$10,2,FALSE),'FLUJO COMPLETO'!P47)</f>
        <v>0</v>
      </c>
      <c r="Q49" s="114">
        <f>+IF(Q10&lt;=$E$2,'FLUJO REAL'!P50/HLOOKUP($E$2,'FLUJO REAL'!$E$9:$XFD$10,2,FALSE),'FLUJO COMPLETO'!Q47)</f>
        <v>0</v>
      </c>
      <c r="R49" s="114">
        <f>+IF(R10&lt;=$E$2,'FLUJO REAL'!Q50/HLOOKUP($E$2,'FLUJO REAL'!$E$9:$XFD$10,2,FALSE),'FLUJO COMPLETO'!R47)</f>
        <v>0</v>
      </c>
      <c r="S49" s="114">
        <f>+IF(S10&lt;=$E$2,'FLUJO REAL'!R50/HLOOKUP($E$2,'FLUJO REAL'!$E$9:$XFD$10,2,FALSE),'FLUJO COMPLETO'!S47)</f>
        <v>0</v>
      </c>
      <c r="T49" s="114">
        <f>+IF(T10&lt;=$E$2,'FLUJO REAL'!S50/HLOOKUP($E$2,'FLUJO REAL'!$E$9:$XFD$10,2,FALSE),'FLUJO COMPLETO'!T47)</f>
        <v>0</v>
      </c>
      <c r="U49" s="114">
        <f>+IF(U10&lt;=$E$2,'FLUJO REAL'!T50/HLOOKUP($E$2,'FLUJO REAL'!$E$9:$XFD$10,2,FALSE),'FLUJO COMPLETO'!U47)</f>
        <v>0</v>
      </c>
      <c r="V49" s="114">
        <f>+IF(V10&lt;=$E$2,'FLUJO REAL'!U50/HLOOKUP($E$2,'FLUJO REAL'!$E$9:$XFD$10,2,FALSE),'FLUJO COMPLETO'!V47)</f>
        <v>0</v>
      </c>
      <c r="W49" s="114">
        <f>+IF(W10&lt;=$E$2,'FLUJO REAL'!V50/HLOOKUP($E$2,'FLUJO REAL'!$E$9:$XFD$10,2,FALSE),'FLUJO COMPLETO'!W47)</f>
        <v>0</v>
      </c>
      <c r="X49" s="114">
        <f>+IF(X10&lt;=$E$2,'FLUJO REAL'!W50/HLOOKUP($E$2,'FLUJO REAL'!$E$9:$XFD$10,2,FALSE),'FLUJO COMPLETO'!X47)</f>
        <v>0</v>
      </c>
      <c r="Y49" s="114">
        <f>+IF(Y10&lt;=$E$2,'FLUJO REAL'!X50/HLOOKUP($E$2,'FLUJO REAL'!$E$9:$XFD$10,2,FALSE),'FLUJO COMPLETO'!Y47)</f>
        <v>0</v>
      </c>
      <c r="Z49" s="114">
        <f>+IF(Z10&lt;=$E$2,'FLUJO REAL'!Y50/HLOOKUP($E$2,'FLUJO REAL'!$E$9:$XFD$10,2,FALSE),'FLUJO COMPLETO'!Z47)</f>
        <v>0</v>
      </c>
      <c r="AA49" s="114">
        <f>+IF(AA10&lt;=$E$2,'FLUJO REAL'!Z50/HLOOKUP($E$2,'FLUJO REAL'!$E$9:$XFD$10,2,FALSE),'FLUJO COMPLETO'!AA47)</f>
        <v>0</v>
      </c>
      <c r="AB49" s="114">
        <f>+IF(AB10&lt;=$E$2,'FLUJO REAL'!AA50/HLOOKUP($E$2,'FLUJO REAL'!$E$9:$XFD$10,2,FALSE),'FLUJO COMPLETO'!AB47)</f>
        <v>0</v>
      </c>
      <c r="AC49" s="114">
        <f>+IF(AC10&lt;=$E$2,'FLUJO REAL'!AB50/HLOOKUP($E$2,'FLUJO REAL'!$E$9:$XFD$10,2,FALSE),'FLUJO COMPLETO'!AC47)</f>
        <v>0</v>
      </c>
      <c r="AD49" s="114">
        <f>+IF(AD10&lt;=$E$2,'FLUJO REAL'!AC50/HLOOKUP($E$2,'FLUJO REAL'!$E$9:$XFD$10,2,FALSE),'FLUJO COMPLETO'!AD47)</f>
        <v>0</v>
      </c>
      <c r="AE49" s="114">
        <f>+IF(AE10&lt;=$E$2,'FLUJO REAL'!AD50/HLOOKUP($E$2,'FLUJO REAL'!$E$9:$XFD$10,2,FALSE),'FLUJO COMPLETO'!AE47)</f>
        <v>0</v>
      </c>
      <c r="AF49" s="114">
        <f>+IF(AF10&lt;=$E$2,'FLUJO REAL'!AE50/HLOOKUP($E$2,'FLUJO REAL'!$E$9:$XFD$10,2,FALSE),'FLUJO COMPLETO'!AF47)</f>
        <v>0</v>
      </c>
      <c r="AG49" s="114">
        <f>+IF(AG10&lt;=$E$2,'FLUJO REAL'!AF50/HLOOKUP($E$2,'FLUJO REAL'!$E$9:$XFD$10,2,FALSE),'FLUJO COMPLETO'!AG47)</f>
        <v>0</v>
      </c>
      <c r="AH49" s="114">
        <f>+IF(AH10&lt;=$E$2,'FLUJO REAL'!AG50/HLOOKUP($E$2,'FLUJO REAL'!$E$9:$XFD$10,2,FALSE),'FLUJO COMPLETO'!AH47)</f>
        <v>0</v>
      </c>
      <c r="AI49" s="114">
        <f>+IF(AI10&lt;=$E$2,'FLUJO REAL'!AH50/HLOOKUP($E$2,'FLUJO REAL'!$E$9:$XFD$10,2,FALSE),'FLUJO COMPLETO'!AI47)</f>
        <v>0</v>
      </c>
      <c r="AJ49" s="114">
        <f>+IF(AJ10&lt;=$E$2,'FLUJO REAL'!AI50/HLOOKUP($E$2,'FLUJO REAL'!$E$9:$XFD$10,2,FALSE),'FLUJO COMPLETO'!AJ47)</f>
        <v>0</v>
      </c>
      <c r="AK49" s="114">
        <f>+IF(AK10&lt;=$E$2,'FLUJO REAL'!AJ50/HLOOKUP($E$2,'FLUJO REAL'!$E$9:$XFD$10,2,FALSE),'FLUJO COMPLETO'!AK47)</f>
        <v>0</v>
      </c>
      <c r="AL49" s="114">
        <f>+IF(AL10&lt;=$E$2,'FLUJO REAL'!AK50/HLOOKUP($E$2,'FLUJO REAL'!$E$9:$XFD$10,2,FALSE),'FLUJO COMPLETO'!AL47)</f>
        <v>0</v>
      </c>
      <c r="AM49" s="114">
        <f>+IF(AM10&lt;=$E$2,'FLUJO REAL'!AL50/HLOOKUP($E$2,'FLUJO REAL'!$E$9:$XFD$10,2,FALSE),'FLUJO COMPLETO'!AM47)</f>
        <v>0</v>
      </c>
      <c r="AN49" s="114">
        <f>+IF(AN10&lt;=$E$2,'FLUJO REAL'!AM50/HLOOKUP($E$2,'FLUJO REAL'!$E$9:$XFD$10,2,FALSE),'FLUJO COMPLETO'!AN47)</f>
        <v>0</v>
      </c>
      <c r="AO49" s="114">
        <f>+IF(AO10&lt;=$E$2,'FLUJO REAL'!AN50/HLOOKUP($E$2,'FLUJO REAL'!$E$9:$XFD$10,2,FALSE),'FLUJO COMPLETO'!AO47)</f>
        <v>0</v>
      </c>
      <c r="AP49" s="114">
        <f>+IF(AP10&lt;=$E$2,'FLUJO REAL'!AO50/HLOOKUP($E$2,'FLUJO REAL'!$E$9:$XFD$10,2,FALSE),'FLUJO COMPLETO'!AP47)</f>
        <v>0</v>
      </c>
      <c r="AQ49" s="114">
        <f>+IF(AQ10&lt;=$E$2,'FLUJO REAL'!AP50/HLOOKUP($E$2,'FLUJO REAL'!$E$9:$XFD$10,2,FALSE),'FLUJO COMPLETO'!AQ47)</f>
        <v>0</v>
      </c>
      <c r="AR49" s="114">
        <f>+IF(AR10&lt;=$E$2,'FLUJO REAL'!AQ50/HLOOKUP($E$2,'FLUJO REAL'!$E$9:$XFD$10,2,FALSE),'FLUJO COMPLETO'!AR47)</f>
        <v>0</v>
      </c>
      <c r="AS49" s="114">
        <f>+IF(AS10&lt;=$E$2,'FLUJO REAL'!AR50/HLOOKUP($E$2,'FLUJO REAL'!$E$9:$XFD$10,2,FALSE),'FLUJO COMPLETO'!AS47)</f>
        <v>0</v>
      </c>
      <c r="AT49" s="114">
        <f>+IF(AT10&lt;=$E$2,'FLUJO REAL'!AS50/HLOOKUP($E$2,'FLUJO REAL'!$E$9:$XFD$10,2,FALSE),'FLUJO COMPLETO'!AT47)</f>
        <v>0</v>
      </c>
      <c r="AU49" s="114">
        <f>+IF(AU10&lt;=$E$2,'FLUJO REAL'!AT50/HLOOKUP($E$2,'FLUJO REAL'!$E$9:$XFD$10,2,FALSE),'FLUJO COMPLETO'!AU47)</f>
        <v>0</v>
      </c>
      <c r="AV49" s="114">
        <f>+IF(AV10&lt;=$E$2,'FLUJO REAL'!AU50/HLOOKUP($E$2,'FLUJO REAL'!$E$9:$XFD$10,2,FALSE),'FLUJO COMPLETO'!AV47)</f>
        <v>0</v>
      </c>
      <c r="AW49" s="114">
        <f>+IF(AW10&lt;=$E$2,'FLUJO REAL'!AV50/HLOOKUP($E$2,'FLUJO REAL'!$E$9:$XFD$10,2,FALSE),'FLUJO COMPLETO'!AW47)</f>
        <v>0</v>
      </c>
      <c r="AX49" s="114">
        <f>+IF(AX10&lt;=$E$2,'FLUJO REAL'!AW50/HLOOKUP($E$2,'FLUJO REAL'!$E$9:$XFD$10,2,FALSE),'FLUJO COMPLETO'!AX47)</f>
        <v>0</v>
      </c>
      <c r="AY49" s="114">
        <f>+IF(AY10&lt;=$E$2,'FLUJO REAL'!AX50/HLOOKUP($E$2,'FLUJO REAL'!$E$9:$XFD$10,2,FALSE),'FLUJO COMPLETO'!AY47)</f>
        <v>0</v>
      </c>
      <c r="AZ49" s="114">
        <f>+IF(AZ10&lt;=$E$2,'FLUJO REAL'!AY50/HLOOKUP($E$2,'FLUJO REAL'!$E$9:$XFD$10,2,FALSE),'FLUJO COMPLETO'!AZ47)</f>
        <v>0</v>
      </c>
      <c r="BA49" s="114">
        <f>+IF(BA10&lt;=$E$2,'FLUJO REAL'!AZ50/HLOOKUP($E$2,'FLUJO REAL'!$E$9:$XFD$10,2,FALSE),'FLUJO COMPLETO'!BA47)</f>
        <v>0</v>
      </c>
      <c r="BB49" s="114">
        <f>+IF(BB10&lt;=$E$2,'FLUJO REAL'!BA50/HLOOKUP($E$2,'FLUJO REAL'!$E$9:$XFD$10,2,FALSE),'FLUJO COMPLETO'!BB47)</f>
        <v>0</v>
      </c>
      <c r="BC49" s="114">
        <f>+IF(BC10&lt;=$E$2,'FLUJO REAL'!BB50/HLOOKUP($E$2,'FLUJO REAL'!$E$9:$XFD$10,2,FALSE),'FLUJO COMPLETO'!BC47)</f>
        <v>0</v>
      </c>
      <c r="BD49" s="114">
        <f>+IF(BD10&lt;=$E$2,'FLUJO REAL'!BC50/HLOOKUP($E$2,'FLUJO REAL'!$E$9:$XFD$10,2,FALSE),'FLUJO COMPLETO'!BD47)</f>
        <v>0</v>
      </c>
      <c r="BE49" s="114">
        <f>+IF(BE10&lt;=$E$2,'FLUJO REAL'!BD50/HLOOKUP($E$2,'FLUJO REAL'!$E$9:$XFD$10,2,FALSE),'FLUJO COMPLETO'!BE47)</f>
        <v>0</v>
      </c>
      <c r="BF49" s="114">
        <f>+IF(BF10&lt;=$E$2,'FLUJO REAL'!BE50/HLOOKUP($E$2,'FLUJO REAL'!$E$9:$XFD$10,2,FALSE),'FLUJO COMPLETO'!BF47)</f>
        <v>0</v>
      </c>
      <c r="BG49" s="114">
        <f>+IF(BG10&lt;=$E$2,'FLUJO REAL'!BF50/HLOOKUP($E$2,'FLUJO REAL'!$E$9:$XFD$10,2,FALSE),'FLUJO COMPLETO'!BG47)</f>
        <v>0</v>
      </c>
      <c r="BH49" s="114">
        <f>+IF(BH10&lt;=$E$2,'FLUJO REAL'!BG50/HLOOKUP($E$2,'FLUJO REAL'!$E$9:$XFD$10,2,FALSE),'FLUJO COMPLETO'!BH47)</f>
        <v>0</v>
      </c>
      <c r="BI49" s="114">
        <f>+IF(BI10&lt;=$E$2,'FLUJO REAL'!BH50/HLOOKUP($E$2,'FLUJO REAL'!$E$9:$XFD$10,2,FALSE),'FLUJO COMPLETO'!BI47)</f>
        <v>0</v>
      </c>
      <c r="BJ49" s="114">
        <f>+IF(BJ10&lt;=$E$2,'FLUJO REAL'!BI50/HLOOKUP($E$2,'FLUJO REAL'!$E$9:$XFD$10,2,FALSE),'FLUJO COMPLETO'!BJ47)</f>
        <v>0</v>
      </c>
      <c r="BK49" s="114">
        <f>+IF(BK10&lt;=$E$2,'FLUJO REAL'!BJ50/HLOOKUP($E$2,'FLUJO REAL'!$E$9:$XFD$10,2,FALSE),'FLUJO COMPLETO'!BK47)</f>
        <v>0</v>
      </c>
      <c r="BL49" s="114">
        <f>+IF(BL10&lt;=$E$2,'FLUJO REAL'!BK50/HLOOKUP($E$2,'FLUJO REAL'!$E$9:$XFD$10,2,FALSE),'FLUJO COMPLETO'!BL47)</f>
        <v>0</v>
      </c>
      <c r="BM49" s="114">
        <f>+IF(BM10&lt;=$E$2,'FLUJO REAL'!BL50/HLOOKUP($E$2,'FLUJO REAL'!$E$9:$XFD$10,2,FALSE),'FLUJO COMPLETO'!BM47)</f>
        <v>0</v>
      </c>
    </row>
    <row r="50" spans="1:65" ht="7.5" customHeight="1" x14ac:dyDescent="0.25">
      <c r="A50">
        <v>41</v>
      </c>
    </row>
    <row r="51" spans="1:65" ht="15.75" x14ac:dyDescent="0.25">
      <c r="A51">
        <v>42</v>
      </c>
      <c r="C51" s="169" t="s">
        <v>47</v>
      </c>
      <c r="D51" s="169"/>
      <c r="E51" s="26"/>
      <c r="F51" s="37" t="str">
        <f>+F49</f>
        <v/>
      </c>
      <c r="G51" s="37" t="str">
        <f>+IF(G10&lt;=$E$7,F51+G49,"")</f>
        <v/>
      </c>
      <c r="H51" s="37" t="str">
        <f>+IF(H10&lt;=$E$7,G51+H49,"")</f>
        <v/>
      </c>
      <c r="I51" s="37" t="str">
        <f>+IF(I10&lt;=$E$7,H51+I49,"")</f>
        <v/>
      </c>
      <c r="J51" s="37" t="str">
        <f>+IF(J10&lt;=$E$7,I51+J49,"")</f>
        <v/>
      </c>
      <c r="K51" s="37" t="str">
        <f>+IF(K10&lt;=$E$7,J51+K49,"")</f>
        <v/>
      </c>
      <c r="L51" s="37" t="str">
        <f t="shared" ref="L51:BM51" si="11">+IF(L10&lt;=$E$7,K51+L49,"")</f>
        <v/>
      </c>
      <c r="M51" s="37" t="str">
        <f t="shared" si="11"/>
        <v/>
      </c>
      <c r="N51" s="37" t="str">
        <f t="shared" si="11"/>
        <v/>
      </c>
      <c r="O51" s="37" t="str">
        <f t="shared" si="11"/>
        <v/>
      </c>
      <c r="P51" s="37" t="str">
        <f t="shared" si="11"/>
        <v/>
      </c>
      <c r="Q51" s="37" t="str">
        <f t="shared" si="11"/>
        <v/>
      </c>
      <c r="R51" s="37" t="str">
        <f t="shared" si="11"/>
        <v/>
      </c>
      <c r="S51" s="37" t="str">
        <f t="shared" si="11"/>
        <v/>
      </c>
      <c r="T51" s="37" t="str">
        <f t="shared" si="11"/>
        <v/>
      </c>
      <c r="U51" s="37" t="str">
        <f t="shared" si="11"/>
        <v/>
      </c>
      <c r="V51" s="37" t="str">
        <f t="shared" si="11"/>
        <v/>
      </c>
      <c r="W51" s="37" t="str">
        <f t="shared" si="11"/>
        <v/>
      </c>
      <c r="X51" s="37" t="str">
        <f t="shared" si="11"/>
        <v/>
      </c>
      <c r="Y51" s="37" t="str">
        <f t="shared" si="11"/>
        <v/>
      </c>
      <c r="Z51" s="37" t="str">
        <f t="shared" si="11"/>
        <v/>
      </c>
      <c r="AA51" s="37" t="str">
        <f t="shared" si="11"/>
        <v/>
      </c>
      <c r="AB51" s="37" t="str">
        <f t="shared" si="11"/>
        <v/>
      </c>
      <c r="AC51" s="37" t="str">
        <f t="shared" si="11"/>
        <v/>
      </c>
      <c r="AD51" s="37" t="str">
        <f t="shared" si="11"/>
        <v/>
      </c>
      <c r="AE51" s="37" t="str">
        <f>+IF(AE10&lt;=$E$7,AD51+AE49,"")</f>
        <v/>
      </c>
      <c r="AF51" s="37" t="str">
        <f t="shared" si="11"/>
        <v/>
      </c>
      <c r="AG51" s="37" t="str">
        <f t="shared" si="11"/>
        <v/>
      </c>
      <c r="AH51" s="37" t="str">
        <f t="shared" si="11"/>
        <v/>
      </c>
      <c r="AI51" s="37" t="str">
        <f t="shared" si="11"/>
        <v/>
      </c>
      <c r="AJ51" s="37" t="str">
        <f t="shared" si="11"/>
        <v/>
      </c>
      <c r="AK51" s="37" t="str">
        <f t="shared" si="11"/>
        <v/>
      </c>
      <c r="AL51" s="37" t="str">
        <f t="shared" si="11"/>
        <v/>
      </c>
      <c r="AM51" s="37" t="str">
        <f t="shared" si="11"/>
        <v/>
      </c>
      <c r="AN51" s="37" t="str">
        <f t="shared" si="11"/>
        <v/>
      </c>
      <c r="AO51" s="37" t="str">
        <f t="shared" si="11"/>
        <v/>
      </c>
      <c r="AP51" s="37" t="str">
        <f t="shared" si="11"/>
        <v/>
      </c>
      <c r="AQ51" s="37" t="str">
        <f t="shared" si="11"/>
        <v/>
      </c>
      <c r="AR51" s="37" t="str">
        <f t="shared" si="11"/>
        <v/>
      </c>
      <c r="AS51" s="37" t="str">
        <f t="shared" si="11"/>
        <v/>
      </c>
      <c r="AT51" s="37" t="str">
        <f t="shared" si="11"/>
        <v/>
      </c>
      <c r="AU51" s="37" t="str">
        <f t="shared" si="11"/>
        <v/>
      </c>
      <c r="AV51" s="37" t="str">
        <f t="shared" si="11"/>
        <v/>
      </c>
      <c r="AW51" s="37" t="str">
        <f t="shared" si="11"/>
        <v/>
      </c>
      <c r="AX51" s="37" t="str">
        <f t="shared" si="11"/>
        <v/>
      </c>
      <c r="AY51" s="37" t="str">
        <f t="shared" si="11"/>
        <v/>
      </c>
      <c r="AZ51" s="37" t="str">
        <f t="shared" si="11"/>
        <v/>
      </c>
      <c r="BA51" s="37" t="str">
        <f t="shared" si="11"/>
        <v/>
      </c>
      <c r="BB51" s="37" t="str">
        <f t="shared" si="11"/>
        <v/>
      </c>
      <c r="BC51" s="37" t="str">
        <f t="shared" si="11"/>
        <v/>
      </c>
      <c r="BD51" s="37" t="str">
        <f t="shared" si="11"/>
        <v/>
      </c>
      <c r="BE51" s="37" t="str">
        <f t="shared" si="11"/>
        <v/>
      </c>
      <c r="BF51" s="37" t="str">
        <f t="shared" si="11"/>
        <v/>
      </c>
      <c r="BG51" s="37" t="str">
        <f t="shared" si="11"/>
        <v/>
      </c>
      <c r="BH51" s="37" t="str">
        <f t="shared" si="11"/>
        <v/>
      </c>
      <c r="BI51" s="37" t="str">
        <f t="shared" si="11"/>
        <v/>
      </c>
      <c r="BJ51" s="37" t="str">
        <f t="shared" si="11"/>
        <v/>
      </c>
      <c r="BK51" s="37" t="str">
        <f t="shared" si="11"/>
        <v/>
      </c>
      <c r="BL51" s="37" t="str">
        <f t="shared" si="11"/>
        <v/>
      </c>
      <c r="BM51" s="37" t="str">
        <f t="shared" si="11"/>
        <v/>
      </c>
    </row>
    <row r="52" spans="1:65" x14ac:dyDescent="0.25">
      <c r="F52" s="23"/>
      <c r="G52" s="23"/>
    </row>
    <row r="53" spans="1:65" x14ac:dyDescent="0.25">
      <c r="F53" s="23"/>
      <c r="G53" s="23"/>
    </row>
    <row r="54" spans="1:65" hidden="1" x14ac:dyDescent="0.25">
      <c r="A54" s="21"/>
      <c r="C54" s="21"/>
      <c r="D54" s="21"/>
      <c r="E54" s="32" t="s">
        <v>51</v>
      </c>
      <c r="F54" s="31">
        <f>+F16</f>
        <v>0</v>
      </c>
      <c r="G54" s="31">
        <f>+IFERROR(F54+G16,"")</f>
        <v>0</v>
      </c>
      <c r="H54" s="31">
        <f>+IFERROR(G54+H16,"")</f>
        <v>0</v>
      </c>
      <c r="I54" s="31">
        <f>+IFERROR(H54+I16,"")</f>
        <v>0</v>
      </c>
      <c r="J54" s="31">
        <f t="shared" ref="J54:BM54" si="12">+IFERROR(I54+J16,"")</f>
        <v>0</v>
      </c>
      <c r="K54" s="31">
        <f t="shared" si="12"/>
        <v>0</v>
      </c>
      <c r="L54" s="31">
        <f t="shared" si="12"/>
        <v>0</v>
      </c>
      <c r="M54" s="31">
        <f t="shared" si="12"/>
        <v>0</v>
      </c>
      <c r="N54" s="31">
        <f t="shared" si="12"/>
        <v>0</v>
      </c>
      <c r="O54" s="31">
        <f t="shared" si="12"/>
        <v>0</v>
      </c>
      <c r="P54" s="31">
        <f t="shared" si="12"/>
        <v>0</v>
      </c>
      <c r="Q54" s="31">
        <f t="shared" si="12"/>
        <v>0</v>
      </c>
      <c r="R54" s="31">
        <f t="shared" si="12"/>
        <v>0</v>
      </c>
      <c r="S54" s="31">
        <f t="shared" si="12"/>
        <v>0</v>
      </c>
      <c r="T54" s="31">
        <f t="shared" si="12"/>
        <v>0</v>
      </c>
      <c r="U54" s="31">
        <f t="shared" si="12"/>
        <v>0</v>
      </c>
      <c r="V54" s="31">
        <f t="shared" si="12"/>
        <v>0</v>
      </c>
      <c r="W54" s="31">
        <f t="shared" si="12"/>
        <v>0</v>
      </c>
      <c r="X54" s="31">
        <f t="shared" si="12"/>
        <v>0</v>
      </c>
      <c r="Y54" s="31">
        <f t="shared" si="12"/>
        <v>0</v>
      </c>
      <c r="Z54" s="31">
        <f t="shared" si="12"/>
        <v>0</v>
      </c>
      <c r="AA54" s="31">
        <f t="shared" si="12"/>
        <v>0</v>
      </c>
      <c r="AB54" s="31">
        <f t="shared" si="12"/>
        <v>0</v>
      </c>
      <c r="AC54" s="31">
        <f t="shared" si="12"/>
        <v>0</v>
      </c>
      <c r="AD54" s="31">
        <f t="shared" si="12"/>
        <v>0</v>
      </c>
      <c r="AE54" s="31">
        <f t="shared" si="12"/>
        <v>0</v>
      </c>
      <c r="AF54" s="31">
        <f t="shared" si="12"/>
        <v>0</v>
      </c>
      <c r="AG54" s="31">
        <f t="shared" si="12"/>
        <v>0</v>
      </c>
      <c r="AH54" s="31">
        <f t="shared" si="12"/>
        <v>0</v>
      </c>
      <c r="AI54" s="31">
        <f t="shared" si="12"/>
        <v>0</v>
      </c>
      <c r="AJ54" s="31">
        <f t="shared" si="12"/>
        <v>0</v>
      </c>
      <c r="AK54" s="31">
        <f t="shared" si="12"/>
        <v>0</v>
      </c>
      <c r="AL54" s="31">
        <f t="shared" si="12"/>
        <v>0</v>
      </c>
      <c r="AM54" s="31">
        <f t="shared" si="12"/>
        <v>0</v>
      </c>
      <c r="AN54" s="31">
        <f t="shared" si="12"/>
        <v>0</v>
      </c>
      <c r="AO54" s="31">
        <f t="shared" si="12"/>
        <v>0</v>
      </c>
      <c r="AP54" s="31">
        <f t="shared" si="12"/>
        <v>0</v>
      </c>
      <c r="AQ54" s="31">
        <f t="shared" si="12"/>
        <v>0</v>
      </c>
      <c r="AR54" s="31">
        <f t="shared" si="12"/>
        <v>0</v>
      </c>
      <c r="AS54" s="31">
        <f t="shared" si="12"/>
        <v>0</v>
      </c>
      <c r="AT54" s="31">
        <f t="shared" si="12"/>
        <v>0</v>
      </c>
      <c r="AU54" s="31">
        <f t="shared" si="12"/>
        <v>0</v>
      </c>
      <c r="AV54" s="31">
        <f t="shared" si="12"/>
        <v>0</v>
      </c>
      <c r="AW54" s="31">
        <f t="shared" si="12"/>
        <v>0</v>
      </c>
      <c r="AX54" s="31">
        <f t="shared" si="12"/>
        <v>0</v>
      </c>
      <c r="AY54" s="31">
        <f t="shared" si="12"/>
        <v>0</v>
      </c>
      <c r="AZ54" s="31">
        <f t="shared" si="12"/>
        <v>0</v>
      </c>
      <c r="BA54" s="31">
        <f t="shared" si="12"/>
        <v>0</v>
      </c>
      <c r="BB54" s="31">
        <f t="shared" si="12"/>
        <v>0</v>
      </c>
      <c r="BC54" s="31">
        <f t="shared" si="12"/>
        <v>0</v>
      </c>
      <c r="BD54" s="31">
        <f t="shared" si="12"/>
        <v>0</v>
      </c>
      <c r="BE54" s="31">
        <f t="shared" si="12"/>
        <v>0</v>
      </c>
      <c r="BF54" s="31">
        <f t="shared" si="12"/>
        <v>0</v>
      </c>
      <c r="BG54" s="31">
        <f t="shared" si="12"/>
        <v>0</v>
      </c>
      <c r="BH54" s="31">
        <f t="shared" si="12"/>
        <v>0</v>
      </c>
      <c r="BI54" s="31">
        <f t="shared" si="12"/>
        <v>0</v>
      </c>
      <c r="BJ54" s="31">
        <f t="shared" si="12"/>
        <v>0</v>
      </c>
      <c r="BK54" s="31">
        <f t="shared" si="12"/>
        <v>0</v>
      </c>
      <c r="BL54" s="31">
        <f t="shared" si="12"/>
        <v>0</v>
      </c>
      <c r="BM54" s="31">
        <f t="shared" si="12"/>
        <v>0</v>
      </c>
    </row>
    <row r="55" spans="1:65" hidden="1" x14ac:dyDescent="0.25">
      <c r="A55" s="21"/>
      <c r="C55" s="21"/>
      <c r="D55" s="21"/>
      <c r="E55" s="32" t="s">
        <v>50</v>
      </c>
      <c r="F55" s="31" t="e">
        <f>+F45+F48</f>
        <v>#VALUE!</v>
      </c>
      <c r="G55" s="31" t="str">
        <f>+IFERROR(F55+G45+G48,"")</f>
        <v/>
      </c>
      <c r="H55" s="31" t="str">
        <f>+IFERROR(G55+H45+H48,"")</f>
        <v/>
      </c>
      <c r="I55" s="31" t="str">
        <f>+IFERROR(H55+I45+I48,"")</f>
        <v/>
      </c>
      <c r="J55" s="31" t="str">
        <f t="shared" ref="J55:BM55" si="13">+IFERROR(I55+J45+J48,"")</f>
        <v/>
      </c>
      <c r="K55" s="31" t="str">
        <f t="shared" si="13"/>
        <v/>
      </c>
      <c r="L55" s="31" t="str">
        <f t="shared" si="13"/>
        <v/>
      </c>
      <c r="M55" s="31" t="str">
        <f t="shared" si="13"/>
        <v/>
      </c>
      <c r="N55" s="31" t="str">
        <f t="shared" si="13"/>
        <v/>
      </c>
      <c r="O55" s="31" t="str">
        <f t="shared" si="13"/>
        <v/>
      </c>
      <c r="P55" s="31" t="str">
        <f t="shared" si="13"/>
        <v/>
      </c>
      <c r="Q55" s="31" t="str">
        <f t="shared" si="13"/>
        <v/>
      </c>
      <c r="R55" s="31" t="str">
        <f t="shared" si="13"/>
        <v/>
      </c>
      <c r="S55" s="31" t="str">
        <f t="shared" si="13"/>
        <v/>
      </c>
      <c r="T55" s="31" t="str">
        <f t="shared" si="13"/>
        <v/>
      </c>
      <c r="U55" s="31" t="str">
        <f t="shared" si="13"/>
        <v/>
      </c>
      <c r="V55" s="31" t="str">
        <f t="shared" si="13"/>
        <v/>
      </c>
      <c r="W55" s="31" t="str">
        <f t="shared" si="13"/>
        <v/>
      </c>
      <c r="X55" s="31" t="str">
        <f t="shared" si="13"/>
        <v/>
      </c>
      <c r="Y55" s="31" t="str">
        <f t="shared" si="13"/>
        <v/>
      </c>
      <c r="Z55" s="31" t="str">
        <f t="shared" si="13"/>
        <v/>
      </c>
      <c r="AA55" s="31" t="str">
        <f t="shared" si="13"/>
        <v/>
      </c>
      <c r="AB55" s="31" t="str">
        <f t="shared" si="13"/>
        <v/>
      </c>
      <c r="AC55" s="31" t="str">
        <f t="shared" si="13"/>
        <v/>
      </c>
      <c r="AD55" s="31" t="str">
        <f t="shared" si="13"/>
        <v/>
      </c>
      <c r="AE55" s="31" t="str">
        <f t="shared" si="13"/>
        <v/>
      </c>
      <c r="AF55" s="31" t="str">
        <f t="shared" si="13"/>
        <v/>
      </c>
      <c r="AG55" s="31" t="str">
        <f t="shared" si="13"/>
        <v/>
      </c>
      <c r="AH55" s="31" t="str">
        <f t="shared" si="13"/>
        <v/>
      </c>
      <c r="AI55" s="31" t="str">
        <f t="shared" si="13"/>
        <v/>
      </c>
      <c r="AJ55" s="31" t="str">
        <f t="shared" si="13"/>
        <v/>
      </c>
      <c r="AK55" s="31" t="str">
        <f t="shared" si="13"/>
        <v/>
      </c>
      <c r="AL55" s="31" t="str">
        <f t="shared" si="13"/>
        <v/>
      </c>
      <c r="AM55" s="31" t="str">
        <f t="shared" si="13"/>
        <v/>
      </c>
      <c r="AN55" s="31" t="str">
        <f t="shared" si="13"/>
        <v/>
      </c>
      <c r="AO55" s="31" t="str">
        <f t="shared" si="13"/>
        <v/>
      </c>
      <c r="AP55" s="31" t="str">
        <f t="shared" si="13"/>
        <v/>
      </c>
      <c r="AQ55" s="31" t="str">
        <f t="shared" si="13"/>
        <v/>
      </c>
      <c r="AR55" s="31" t="str">
        <f t="shared" si="13"/>
        <v/>
      </c>
      <c r="AS55" s="31" t="str">
        <f t="shared" si="13"/>
        <v/>
      </c>
      <c r="AT55" s="31" t="str">
        <f t="shared" si="13"/>
        <v/>
      </c>
      <c r="AU55" s="31" t="str">
        <f t="shared" si="13"/>
        <v/>
      </c>
      <c r="AV55" s="31" t="str">
        <f t="shared" si="13"/>
        <v/>
      </c>
      <c r="AW55" s="31" t="str">
        <f t="shared" si="13"/>
        <v/>
      </c>
      <c r="AX55" s="31" t="str">
        <f t="shared" si="13"/>
        <v/>
      </c>
      <c r="AY55" s="31" t="str">
        <f t="shared" si="13"/>
        <v/>
      </c>
      <c r="AZ55" s="31" t="str">
        <f t="shared" si="13"/>
        <v/>
      </c>
      <c r="BA55" s="31" t="str">
        <f t="shared" si="13"/>
        <v/>
      </c>
      <c r="BB55" s="31" t="str">
        <f t="shared" si="13"/>
        <v/>
      </c>
      <c r="BC55" s="31" t="str">
        <f t="shared" si="13"/>
        <v/>
      </c>
      <c r="BD55" s="31" t="str">
        <f t="shared" si="13"/>
        <v/>
      </c>
      <c r="BE55" s="31" t="str">
        <f t="shared" si="13"/>
        <v/>
      </c>
      <c r="BF55" s="31" t="str">
        <f t="shared" si="13"/>
        <v/>
      </c>
      <c r="BG55" s="31" t="str">
        <f t="shared" si="13"/>
        <v/>
      </c>
      <c r="BH55" s="31" t="str">
        <f t="shared" si="13"/>
        <v/>
      </c>
      <c r="BI55" s="31" t="str">
        <f t="shared" si="13"/>
        <v/>
      </c>
      <c r="BJ55" s="31" t="str">
        <f t="shared" si="13"/>
        <v/>
      </c>
      <c r="BK55" s="31" t="str">
        <f t="shared" si="13"/>
        <v/>
      </c>
      <c r="BL55" s="31" t="str">
        <f t="shared" si="13"/>
        <v/>
      </c>
      <c r="BM55" s="31" t="str">
        <f t="shared" si="13"/>
        <v/>
      </c>
    </row>
    <row r="56" spans="1:65" hidden="1" x14ac:dyDescent="0.25"/>
    <row r="57" spans="1:65" x14ac:dyDescent="0.25">
      <c r="A57" s="33"/>
      <c r="C57" s="33"/>
      <c r="D57" s="33"/>
      <c r="E57" s="35" t="s">
        <v>52</v>
      </c>
      <c r="F57" s="34" t="str">
        <f>+IFERROR(IF(F10="","",F54/F55),"")</f>
        <v/>
      </c>
      <c r="G57" s="34" t="str">
        <f t="shared" ref="G57:BM57" si="14">+IFERROR(IF(G10="","",G54/G55),"")</f>
        <v/>
      </c>
      <c r="H57" s="34" t="str">
        <f t="shared" si="14"/>
        <v/>
      </c>
      <c r="I57" s="34" t="str">
        <f t="shared" si="14"/>
        <v/>
      </c>
      <c r="J57" s="34" t="str">
        <f t="shared" si="14"/>
        <v/>
      </c>
      <c r="K57" s="34" t="str">
        <f t="shared" si="14"/>
        <v/>
      </c>
      <c r="L57" s="34" t="str">
        <f t="shared" si="14"/>
        <v/>
      </c>
      <c r="M57" s="34" t="str">
        <f t="shared" si="14"/>
        <v/>
      </c>
      <c r="N57" s="34" t="str">
        <f t="shared" si="14"/>
        <v/>
      </c>
      <c r="O57" s="34" t="str">
        <f t="shared" si="14"/>
        <v/>
      </c>
      <c r="P57" s="34" t="str">
        <f t="shared" si="14"/>
        <v/>
      </c>
      <c r="Q57" s="34" t="str">
        <f t="shared" si="14"/>
        <v/>
      </c>
      <c r="R57" s="34" t="str">
        <f t="shared" si="14"/>
        <v/>
      </c>
      <c r="S57" s="34" t="str">
        <f t="shared" si="14"/>
        <v/>
      </c>
      <c r="T57" s="34" t="str">
        <f t="shared" si="14"/>
        <v/>
      </c>
      <c r="U57" s="34" t="str">
        <f t="shared" si="14"/>
        <v/>
      </c>
      <c r="V57" s="34" t="str">
        <f t="shared" si="14"/>
        <v/>
      </c>
      <c r="W57" s="34" t="str">
        <f t="shared" si="14"/>
        <v/>
      </c>
      <c r="X57" s="34" t="str">
        <f t="shared" si="14"/>
        <v/>
      </c>
      <c r="Y57" s="34" t="str">
        <f t="shared" si="14"/>
        <v/>
      </c>
      <c r="Z57" s="34" t="str">
        <f t="shared" si="14"/>
        <v/>
      </c>
      <c r="AA57" s="34" t="str">
        <f t="shared" si="14"/>
        <v/>
      </c>
      <c r="AB57" s="34" t="str">
        <f t="shared" si="14"/>
        <v/>
      </c>
      <c r="AC57" s="34" t="str">
        <f t="shared" si="14"/>
        <v/>
      </c>
      <c r="AD57" s="34" t="str">
        <f t="shared" si="14"/>
        <v/>
      </c>
      <c r="AE57" s="34" t="str">
        <f t="shared" si="14"/>
        <v/>
      </c>
      <c r="AF57" s="34" t="str">
        <f t="shared" si="14"/>
        <v/>
      </c>
      <c r="AG57" s="34" t="str">
        <f t="shared" si="14"/>
        <v/>
      </c>
      <c r="AH57" s="34" t="str">
        <f t="shared" si="14"/>
        <v/>
      </c>
      <c r="AI57" s="34" t="str">
        <f t="shared" si="14"/>
        <v/>
      </c>
      <c r="AJ57" s="34" t="str">
        <f t="shared" si="14"/>
        <v/>
      </c>
      <c r="AK57" s="34" t="str">
        <f t="shared" si="14"/>
        <v/>
      </c>
      <c r="AL57" s="34" t="str">
        <f t="shared" si="14"/>
        <v/>
      </c>
      <c r="AM57" s="34" t="str">
        <f t="shared" si="14"/>
        <v/>
      </c>
      <c r="AN57" s="34" t="str">
        <f t="shared" si="14"/>
        <v/>
      </c>
      <c r="AO57" s="34" t="str">
        <f t="shared" si="14"/>
        <v/>
      </c>
      <c r="AP57" s="34" t="str">
        <f t="shared" si="14"/>
        <v/>
      </c>
      <c r="AQ57" s="34" t="str">
        <f t="shared" si="14"/>
        <v/>
      </c>
      <c r="AR57" s="34" t="str">
        <f t="shared" si="14"/>
        <v/>
      </c>
      <c r="AS57" s="34" t="str">
        <f t="shared" si="14"/>
        <v/>
      </c>
      <c r="AT57" s="34" t="str">
        <f t="shared" si="14"/>
        <v/>
      </c>
      <c r="AU57" s="34" t="str">
        <f t="shared" si="14"/>
        <v/>
      </c>
      <c r="AV57" s="34" t="str">
        <f t="shared" si="14"/>
        <v/>
      </c>
      <c r="AW57" s="34" t="str">
        <f t="shared" si="14"/>
        <v/>
      </c>
      <c r="AX57" s="34" t="str">
        <f t="shared" si="14"/>
        <v/>
      </c>
      <c r="AY57" s="34" t="str">
        <f t="shared" si="14"/>
        <v/>
      </c>
      <c r="AZ57" s="34" t="str">
        <f t="shared" si="14"/>
        <v/>
      </c>
      <c r="BA57" s="34" t="str">
        <f t="shared" si="14"/>
        <v/>
      </c>
      <c r="BB57" s="34" t="str">
        <f t="shared" si="14"/>
        <v/>
      </c>
      <c r="BC57" s="34" t="str">
        <f t="shared" si="14"/>
        <v/>
      </c>
      <c r="BD57" s="34" t="str">
        <f t="shared" si="14"/>
        <v/>
      </c>
      <c r="BE57" s="34" t="str">
        <f t="shared" si="14"/>
        <v/>
      </c>
      <c r="BF57" s="34" t="str">
        <f t="shared" si="14"/>
        <v/>
      </c>
      <c r="BG57" s="34" t="str">
        <f t="shared" si="14"/>
        <v/>
      </c>
      <c r="BH57" s="34" t="str">
        <f t="shared" si="14"/>
        <v/>
      </c>
      <c r="BI57" s="34" t="str">
        <f t="shared" si="14"/>
        <v/>
      </c>
      <c r="BJ57" s="34" t="str">
        <f t="shared" si="14"/>
        <v/>
      </c>
      <c r="BK57" s="34" t="str">
        <f t="shared" si="14"/>
        <v/>
      </c>
      <c r="BL57" s="34" t="str">
        <f t="shared" si="14"/>
        <v/>
      </c>
      <c r="BM57" s="34" t="str">
        <f t="shared" si="14"/>
        <v/>
      </c>
    </row>
    <row r="58" spans="1:65" hidden="1" x14ac:dyDescent="0.25">
      <c r="A58" s="21"/>
      <c r="C58" s="21"/>
      <c r="D58" s="21"/>
      <c r="E58" s="32" t="s">
        <v>53</v>
      </c>
      <c r="F58" s="21">
        <f>+IF(OR(F57="",F57&lt;=1.15),0,1)</f>
        <v>0</v>
      </c>
      <c r="G58" s="21">
        <f t="shared" ref="G58:BM58" si="15">+IF(OR(G57="",G57&lt;=1.15),0,1)</f>
        <v>0</v>
      </c>
      <c r="H58" s="21">
        <f t="shared" si="15"/>
        <v>0</v>
      </c>
      <c r="I58" s="21">
        <f t="shared" si="15"/>
        <v>0</v>
      </c>
      <c r="J58" s="21">
        <f t="shared" si="15"/>
        <v>0</v>
      </c>
      <c r="K58" s="21">
        <f t="shared" si="15"/>
        <v>0</v>
      </c>
      <c r="L58" s="21">
        <f t="shared" si="15"/>
        <v>0</v>
      </c>
      <c r="M58" s="21">
        <f t="shared" si="15"/>
        <v>0</v>
      </c>
      <c r="N58" s="21">
        <f t="shared" si="15"/>
        <v>0</v>
      </c>
      <c r="O58" s="21">
        <f t="shared" si="15"/>
        <v>0</v>
      </c>
      <c r="P58" s="21">
        <f t="shared" si="15"/>
        <v>0</v>
      </c>
      <c r="Q58" s="21">
        <f t="shared" si="15"/>
        <v>0</v>
      </c>
      <c r="R58" s="21">
        <f t="shared" si="15"/>
        <v>0</v>
      </c>
      <c r="S58" s="21">
        <f t="shared" si="15"/>
        <v>0</v>
      </c>
      <c r="T58" s="21">
        <f t="shared" si="15"/>
        <v>0</v>
      </c>
      <c r="U58" s="21">
        <f t="shared" si="15"/>
        <v>0</v>
      </c>
      <c r="V58" s="21">
        <f t="shared" si="15"/>
        <v>0</v>
      </c>
      <c r="W58" s="21">
        <f t="shared" si="15"/>
        <v>0</v>
      </c>
      <c r="X58" s="21">
        <f t="shared" si="15"/>
        <v>0</v>
      </c>
      <c r="Y58" s="21">
        <f t="shared" si="15"/>
        <v>0</v>
      </c>
      <c r="Z58" s="21">
        <f t="shared" si="15"/>
        <v>0</v>
      </c>
      <c r="AA58" s="21">
        <f t="shared" si="15"/>
        <v>0</v>
      </c>
      <c r="AB58" s="21">
        <f t="shared" si="15"/>
        <v>0</v>
      </c>
      <c r="AC58" s="21">
        <f t="shared" si="15"/>
        <v>0</v>
      </c>
      <c r="AD58" s="21">
        <f t="shared" si="15"/>
        <v>0</v>
      </c>
      <c r="AE58" s="21">
        <f t="shared" si="15"/>
        <v>0</v>
      </c>
      <c r="AF58" s="21">
        <f t="shared" si="15"/>
        <v>0</v>
      </c>
      <c r="AG58" s="21">
        <f t="shared" si="15"/>
        <v>0</v>
      </c>
      <c r="AH58" s="21">
        <f t="shared" si="15"/>
        <v>0</v>
      </c>
      <c r="AI58" s="21">
        <f t="shared" si="15"/>
        <v>0</v>
      </c>
      <c r="AJ58" s="21">
        <f t="shared" si="15"/>
        <v>0</v>
      </c>
      <c r="AK58" s="21">
        <f t="shared" si="15"/>
        <v>0</v>
      </c>
      <c r="AL58" s="21">
        <f t="shared" si="15"/>
        <v>0</v>
      </c>
      <c r="AM58" s="21">
        <f t="shared" si="15"/>
        <v>0</v>
      </c>
      <c r="AN58" s="21">
        <f t="shared" si="15"/>
        <v>0</v>
      </c>
      <c r="AO58" s="21">
        <f t="shared" si="15"/>
        <v>0</v>
      </c>
      <c r="AP58" s="21">
        <f t="shared" si="15"/>
        <v>0</v>
      </c>
      <c r="AQ58" s="21">
        <f t="shared" si="15"/>
        <v>0</v>
      </c>
      <c r="AR58" s="21">
        <f t="shared" si="15"/>
        <v>0</v>
      </c>
      <c r="AS58" s="21">
        <f t="shared" si="15"/>
        <v>0</v>
      </c>
      <c r="AT58" s="21">
        <f t="shared" si="15"/>
        <v>0</v>
      </c>
      <c r="AU58" s="21">
        <f t="shared" si="15"/>
        <v>0</v>
      </c>
      <c r="AV58" s="21">
        <f t="shared" si="15"/>
        <v>0</v>
      </c>
      <c r="AW58" s="21">
        <f t="shared" si="15"/>
        <v>0</v>
      </c>
      <c r="AX58" s="21">
        <f t="shared" si="15"/>
        <v>0</v>
      </c>
      <c r="AY58" s="21">
        <f t="shared" si="15"/>
        <v>0</v>
      </c>
      <c r="AZ58" s="21">
        <f t="shared" si="15"/>
        <v>0</v>
      </c>
      <c r="BA58" s="21">
        <f t="shared" si="15"/>
        <v>0</v>
      </c>
      <c r="BB58" s="21">
        <f t="shared" si="15"/>
        <v>0</v>
      </c>
      <c r="BC58" s="21">
        <f t="shared" si="15"/>
        <v>0</v>
      </c>
      <c r="BD58" s="21">
        <f t="shared" si="15"/>
        <v>0</v>
      </c>
      <c r="BE58" s="21">
        <f t="shared" si="15"/>
        <v>0</v>
      </c>
      <c r="BF58" s="21">
        <f t="shared" si="15"/>
        <v>0</v>
      </c>
      <c r="BG58" s="21">
        <f t="shared" si="15"/>
        <v>0</v>
      </c>
      <c r="BH58" s="21">
        <f t="shared" si="15"/>
        <v>0</v>
      </c>
      <c r="BI58" s="21">
        <f t="shared" si="15"/>
        <v>0</v>
      </c>
      <c r="BJ58" s="21">
        <f t="shared" si="15"/>
        <v>0</v>
      </c>
      <c r="BK58" s="21">
        <f t="shared" si="15"/>
        <v>0</v>
      </c>
      <c r="BL58" s="21">
        <f t="shared" si="15"/>
        <v>0</v>
      </c>
      <c r="BM58" s="21">
        <f t="shared" si="15"/>
        <v>0</v>
      </c>
    </row>
    <row r="59" spans="1:65" hidden="1" x14ac:dyDescent="0.25">
      <c r="A59" s="21"/>
      <c r="C59" s="21"/>
      <c r="D59" s="21"/>
      <c r="E59" s="32" t="s">
        <v>54</v>
      </c>
      <c r="F59" s="21">
        <f>+IF(OR(F57="",F57&gt;=1.05),0,1)</f>
        <v>0</v>
      </c>
      <c r="G59" s="21">
        <f t="shared" ref="G59:BM59" si="16">+IF(OR(G57="",G57&gt;=1.05),0,1)</f>
        <v>0</v>
      </c>
      <c r="H59" s="21">
        <f t="shared" si="16"/>
        <v>0</v>
      </c>
      <c r="I59" s="21">
        <f t="shared" si="16"/>
        <v>0</v>
      </c>
      <c r="J59" s="21">
        <f t="shared" si="16"/>
        <v>0</v>
      </c>
      <c r="K59" s="21">
        <f t="shared" si="16"/>
        <v>0</v>
      </c>
      <c r="L59" s="21">
        <f t="shared" si="16"/>
        <v>0</v>
      </c>
      <c r="M59" s="21">
        <f t="shared" si="16"/>
        <v>0</v>
      </c>
      <c r="N59" s="21">
        <f t="shared" si="16"/>
        <v>0</v>
      </c>
      <c r="O59" s="21">
        <f t="shared" si="16"/>
        <v>0</v>
      </c>
      <c r="P59" s="21">
        <f t="shared" si="16"/>
        <v>0</v>
      </c>
      <c r="Q59" s="21">
        <f t="shared" si="16"/>
        <v>0</v>
      </c>
      <c r="R59" s="21">
        <f t="shared" si="16"/>
        <v>0</v>
      </c>
      <c r="S59" s="21">
        <f t="shared" si="16"/>
        <v>0</v>
      </c>
      <c r="T59" s="21">
        <f t="shared" si="16"/>
        <v>0</v>
      </c>
      <c r="U59" s="21">
        <f t="shared" si="16"/>
        <v>0</v>
      </c>
      <c r="V59" s="21">
        <f t="shared" si="16"/>
        <v>0</v>
      </c>
      <c r="W59" s="21">
        <f t="shared" si="16"/>
        <v>0</v>
      </c>
      <c r="X59" s="21">
        <f t="shared" si="16"/>
        <v>0</v>
      </c>
      <c r="Y59" s="21">
        <f t="shared" si="16"/>
        <v>0</v>
      </c>
      <c r="Z59" s="21">
        <f t="shared" si="16"/>
        <v>0</v>
      </c>
      <c r="AA59" s="21">
        <f t="shared" si="16"/>
        <v>0</v>
      </c>
      <c r="AB59" s="21">
        <f t="shared" si="16"/>
        <v>0</v>
      </c>
      <c r="AC59" s="21">
        <f t="shared" si="16"/>
        <v>0</v>
      </c>
      <c r="AD59" s="21">
        <f t="shared" si="16"/>
        <v>0</v>
      </c>
      <c r="AE59" s="21">
        <f t="shared" si="16"/>
        <v>0</v>
      </c>
      <c r="AF59" s="21">
        <f t="shared" si="16"/>
        <v>0</v>
      </c>
      <c r="AG59" s="21">
        <f t="shared" si="16"/>
        <v>0</v>
      </c>
      <c r="AH59" s="21">
        <f t="shared" si="16"/>
        <v>0</v>
      </c>
      <c r="AI59" s="21">
        <f t="shared" si="16"/>
        <v>0</v>
      </c>
      <c r="AJ59" s="21">
        <f t="shared" si="16"/>
        <v>0</v>
      </c>
      <c r="AK59" s="21">
        <f t="shared" si="16"/>
        <v>0</v>
      </c>
      <c r="AL59" s="21">
        <f t="shared" si="16"/>
        <v>0</v>
      </c>
      <c r="AM59" s="21">
        <f t="shared" si="16"/>
        <v>0</v>
      </c>
      <c r="AN59" s="21">
        <f t="shared" si="16"/>
        <v>0</v>
      </c>
      <c r="AO59" s="21">
        <f t="shared" si="16"/>
        <v>0</v>
      </c>
      <c r="AP59" s="21">
        <f t="shared" si="16"/>
        <v>0</v>
      </c>
      <c r="AQ59" s="21">
        <f t="shared" si="16"/>
        <v>0</v>
      </c>
      <c r="AR59" s="21">
        <f t="shared" si="16"/>
        <v>0</v>
      </c>
      <c r="AS59" s="21">
        <f t="shared" si="16"/>
        <v>0</v>
      </c>
      <c r="AT59" s="21">
        <f t="shared" si="16"/>
        <v>0</v>
      </c>
      <c r="AU59" s="21">
        <f t="shared" si="16"/>
        <v>0</v>
      </c>
      <c r="AV59" s="21">
        <f t="shared" si="16"/>
        <v>0</v>
      </c>
      <c r="AW59" s="21">
        <f t="shared" si="16"/>
        <v>0</v>
      </c>
      <c r="AX59" s="21">
        <f t="shared" si="16"/>
        <v>0</v>
      </c>
      <c r="AY59" s="21">
        <f t="shared" si="16"/>
        <v>0</v>
      </c>
      <c r="AZ59" s="21">
        <f t="shared" si="16"/>
        <v>0</v>
      </c>
      <c r="BA59" s="21">
        <f t="shared" si="16"/>
        <v>0</v>
      </c>
      <c r="BB59" s="21">
        <f t="shared" si="16"/>
        <v>0</v>
      </c>
      <c r="BC59" s="21">
        <f t="shared" si="16"/>
        <v>0</v>
      </c>
      <c r="BD59" s="21">
        <f t="shared" si="16"/>
        <v>0</v>
      </c>
      <c r="BE59" s="21">
        <f t="shared" si="16"/>
        <v>0</v>
      </c>
      <c r="BF59" s="21">
        <f t="shared" si="16"/>
        <v>0</v>
      </c>
      <c r="BG59" s="21">
        <f t="shared" si="16"/>
        <v>0</v>
      </c>
      <c r="BH59" s="21">
        <f t="shared" si="16"/>
        <v>0</v>
      </c>
      <c r="BI59" s="21">
        <f t="shared" si="16"/>
        <v>0</v>
      </c>
      <c r="BJ59" s="21">
        <f t="shared" si="16"/>
        <v>0</v>
      </c>
      <c r="BK59" s="21">
        <f t="shared" si="16"/>
        <v>0</v>
      </c>
      <c r="BL59" s="21">
        <f t="shared" si="16"/>
        <v>0</v>
      </c>
      <c r="BM59" s="21">
        <f t="shared" si="16"/>
        <v>0</v>
      </c>
    </row>
    <row r="60" spans="1:65" hidden="1" x14ac:dyDescent="0.25">
      <c r="A60" s="21"/>
      <c r="C60" s="21"/>
      <c r="D60" s="21"/>
      <c r="E60" s="32" t="s">
        <v>55</v>
      </c>
      <c r="F60" s="21">
        <f>+IF(F49=0,"",IF(F51&lt;0,1,0))</f>
        <v>0</v>
      </c>
      <c r="G60" s="21" t="str">
        <f t="shared" ref="G60:BM60" si="17">+IF(G49=0,"",IF(G51&lt;0,1,0))</f>
        <v/>
      </c>
      <c r="H60" s="21" t="str">
        <f t="shared" si="17"/>
        <v/>
      </c>
      <c r="I60" s="21" t="str">
        <f t="shared" si="17"/>
        <v/>
      </c>
      <c r="J60" s="21" t="str">
        <f t="shared" si="17"/>
        <v/>
      </c>
      <c r="K60" s="21" t="str">
        <f t="shared" si="17"/>
        <v/>
      </c>
      <c r="L60" s="21" t="str">
        <f t="shared" si="17"/>
        <v/>
      </c>
      <c r="M60" s="21" t="str">
        <f t="shared" si="17"/>
        <v/>
      </c>
      <c r="N60" s="21" t="str">
        <f t="shared" si="17"/>
        <v/>
      </c>
      <c r="O60" s="21" t="str">
        <f t="shared" si="17"/>
        <v/>
      </c>
      <c r="P60" s="21" t="str">
        <f t="shared" si="17"/>
        <v/>
      </c>
      <c r="Q60" s="21" t="str">
        <f t="shared" si="17"/>
        <v/>
      </c>
      <c r="R60" s="21" t="str">
        <f t="shared" si="17"/>
        <v/>
      </c>
      <c r="S60" s="21" t="str">
        <f t="shared" si="17"/>
        <v/>
      </c>
      <c r="T60" s="21" t="str">
        <f t="shared" si="17"/>
        <v/>
      </c>
      <c r="U60" s="21" t="str">
        <f t="shared" si="17"/>
        <v/>
      </c>
      <c r="V60" s="21" t="str">
        <f t="shared" si="17"/>
        <v/>
      </c>
      <c r="W60" s="21" t="str">
        <f t="shared" si="17"/>
        <v/>
      </c>
      <c r="X60" s="21" t="str">
        <f t="shared" si="17"/>
        <v/>
      </c>
      <c r="Y60" s="21" t="str">
        <f t="shared" si="17"/>
        <v/>
      </c>
      <c r="Z60" s="21" t="str">
        <f t="shared" si="17"/>
        <v/>
      </c>
      <c r="AA60" s="21" t="str">
        <f t="shared" si="17"/>
        <v/>
      </c>
      <c r="AB60" s="21" t="str">
        <f t="shared" si="17"/>
        <v/>
      </c>
      <c r="AC60" s="21" t="str">
        <f t="shared" si="17"/>
        <v/>
      </c>
      <c r="AD60" s="21" t="str">
        <f t="shared" si="17"/>
        <v/>
      </c>
      <c r="AE60" s="21" t="str">
        <f t="shared" si="17"/>
        <v/>
      </c>
      <c r="AF60" s="21" t="str">
        <f t="shared" si="17"/>
        <v/>
      </c>
      <c r="AG60" s="21" t="str">
        <f t="shared" si="17"/>
        <v/>
      </c>
      <c r="AH60" s="21" t="str">
        <f t="shared" si="17"/>
        <v/>
      </c>
      <c r="AI60" s="21" t="str">
        <f t="shared" si="17"/>
        <v/>
      </c>
      <c r="AJ60" s="21" t="str">
        <f t="shared" si="17"/>
        <v/>
      </c>
      <c r="AK60" s="21" t="str">
        <f t="shared" si="17"/>
        <v/>
      </c>
      <c r="AL60" s="21" t="str">
        <f t="shared" si="17"/>
        <v/>
      </c>
      <c r="AM60" s="21" t="str">
        <f t="shared" si="17"/>
        <v/>
      </c>
      <c r="AN60" s="21" t="str">
        <f t="shared" si="17"/>
        <v/>
      </c>
      <c r="AO60" s="21" t="str">
        <f t="shared" si="17"/>
        <v/>
      </c>
      <c r="AP60" s="21" t="str">
        <f t="shared" si="17"/>
        <v/>
      </c>
      <c r="AQ60" s="21" t="str">
        <f t="shared" si="17"/>
        <v/>
      </c>
      <c r="AR60" s="21" t="str">
        <f t="shared" si="17"/>
        <v/>
      </c>
      <c r="AS60" s="21" t="str">
        <f t="shared" si="17"/>
        <v/>
      </c>
      <c r="AT60" s="21" t="str">
        <f t="shared" si="17"/>
        <v/>
      </c>
      <c r="AU60" s="21" t="str">
        <f t="shared" si="17"/>
        <v/>
      </c>
      <c r="AV60" s="21" t="str">
        <f t="shared" si="17"/>
        <v/>
      </c>
      <c r="AW60" s="21" t="str">
        <f t="shared" si="17"/>
        <v/>
      </c>
      <c r="AX60" s="21" t="str">
        <f t="shared" si="17"/>
        <v/>
      </c>
      <c r="AY60" s="21" t="str">
        <f t="shared" si="17"/>
        <v/>
      </c>
      <c r="AZ60" s="21" t="str">
        <f t="shared" si="17"/>
        <v/>
      </c>
      <c r="BA60" s="21" t="str">
        <f t="shared" si="17"/>
        <v/>
      </c>
      <c r="BB60" s="21" t="str">
        <f t="shared" si="17"/>
        <v/>
      </c>
      <c r="BC60" s="21" t="str">
        <f t="shared" si="17"/>
        <v/>
      </c>
      <c r="BD60" s="21" t="str">
        <f t="shared" si="17"/>
        <v/>
      </c>
      <c r="BE60" s="21" t="str">
        <f t="shared" si="17"/>
        <v/>
      </c>
      <c r="BF60" s="21" t="str">
        <f t="shared" si="17"/>
        <v/>
      </c>
      <c r="BG60" s="21" t="str">
        <f t="shared" si="17"/>
        <v/>
      </c>
      <c r="BH60" s="21" t="str">
        <f t="shared" si="17"/>
        <v/>
      </c>
      <c r="BI60" s="21" t="str">
        <f t="shared" si="17"/>
        <v/>
      </c>
      <c r="BJ60" s="21" t="str">
        <f t="shared" si="17"/>
        <v/>
      </c>
      <c r="BK60" s="21" t="str">
        <f t="shared" si="17"/>
        <v/>
      </c>
      <c r="BL60" s="21" t="str">
        <f t="shared" si="17"/>
        <v/>
      </c>
      <c r="BM60" s="21" t="str">
        <f t="shared" si="17"/>
        <v/>
      </c>
    </row>
    <row r="63" spans="1:65" ht="18.75" x14ac:dyDescent="0.3">
      <c r="C63" s="167" t="s">
        <v>71</v>
      </c>
      <c r="D63" s="167"/>
      <c r="E63" s="167"/>
      <c r="F63" s="167"/>
    </row>
    <row r="65" spans="3:6" x14ac:dyDescent="0.25">
      <c r="C65" s="168" t="s">
        <v>56</v>
      </c>
      <c r="D65" s="168"/>
      <c r="E65" s="168"/>
      <c r="F65" s="47">
        <f>+IFERROR(SUM(F60:XFD60),"")</f>
        <v>0</v>
      </c>
    </row>
    <row r="66" spans="3:6" x14ac:dyDescent="0.25">
      <c r="C66" s="168" t="s">
        <v>60</v>
      </c>
      <c r="D66" s="168"/>
      <c r="E66" s="168"/>
      <c r="F66" s="47">
        <f>+IFERROR(SUM(F58:XFD58),"")</f>
        <v>0</v>
      </c>
    </row>
    <row r="67" spans="3:6" x14ac:dyDescent="0.25">
      <c r="C67" s="168" t="s">
        <v>61</v>
      </c>
      <c r="D67" s="168"/>
      <c r="E67" s="168"/>
      <c r="F67" s="47">
        <f>+IFERROR(SUM(F59:XFD59),"")</f>
        <v>0</v>
      </c>
    </row>
    <row r="68" spans="3:6" x14ac:dyDescent="0.25">
      <c r="C68" s="168" t="s">
        <v>57</v>
      </c>
      <c r="D68" s="168"/>
      <c r="E68" s="168"/>
      <c r="F68" s="145" t="str">
        <f>+IFERROR((E14+E15)/E16,"")</f>
        <v/>
      </c>
    </row>
    <row r="69" spans="3:6" x14ac:dyDescent="0.25">
      <c r="C69" s="168" t="s">
        <v>62</v>
      </c>
      <c r="D69" s="168"/>
      <c r="E69" s="168"/>
      <c r="F69" s="48">
        <f>+E49-E14-E15</f>
        <v>0</v>
      </c>
    </row>
    <row r="71" spans="3:6" x14ac:dyDescent="0.25">
      <c r="C71" s="168" t="s">
        <v>63</v>
      </c>
      <c r="D71" s="168"/>
      <c r="E71" s="168"/>
      <c r="F71" s="40" t="str">
        <f>+IFERROR(SUM('FLUJO REAL'!E55:XFD55)/'FLUJO COMPLETO'!E16,"")</f>
        <v/>
      </c>
    </row>
    <row r="72" spans="3:6" x14ac:dyDescent="0.25">
      <c r="C72" s="168" t="s">
        <v>65</v>
      </c>
      <c r="D72" s="168"/>
      <c r="E72" s="168"/>
      <c r="F72" s="40" t="str">
        <f>+IFERROR((SUM('FLUJO REAL'!E56:XFD56)+E48)/'FLUJO COMPLETO'!E45,"")</f>
        <v/>
      </c>
    </row>
    <row r="74" spans="3:6" x14ac:dyDescent="0.25">
      <c r="C74" s="168" t="s">
        <v>66</v>
      </c>
      <c r="D74" s="168"/>
      <c r="E74" s="168"/>
      <c r="F74" s="146"/>
    </row>
    <row r="75" spans="3:6" x14ac:dyDescent="0.25">
      <c r="C75" s="168" t="s">
        <v>67</v>
      </c>
      <c r="D75" s="168"/>
      <c r="E75" s="168"/>
      <c r="F75" s="146"/>
    </row>
    <row r="77" spans="3:6" x14ac:dyDescent="0.25">
      <c r="C77" s="168" t="s">
        <v>68</v>
      </c>
      <c r="D77" s="168"/>
      <c r="E77" s="168"/>
      <c r="F77" s="147" t="str">
        <f>+IF(OR(F74="",F75=""),"",F74-F75)</f>
        <v/>
      </c>
    </row>
    <row r="79" spans="3:6" x14ac:dyDescent="0.25">
      <c r="C79" s="168" t="s">
        <v>70</v>
      </c>
      <c r="D79" s="168"/>
      <c r="E79" s="168"/>
      <c r="F79" s="147" t="str">
        <f>+IF(OR(F71="",F75=""),"",F71-F75)</f>
        <v/>
      </c>
    </row>
    <row r="80" spans="3:6" x14ac:dyDescent="0.25">
      <c r="C80" s="168" t="s">
        <v>69</v>
      </c>
      <c r="D80" s="168"/>
      <c r="E80" s="168"/>
      <c r="F80" s="147" t="str">
        <f>+IF(OR(F72="",F75=""),"",F72-F75)</f>
        <v/>
      </c>
    </row>
  </sheetData>
  <sheetProtection algorithmName="SHA-512" hashValue="xAE0XEOdTZTDmQN3T+xPO/50MXowPioq1S76qqGLSQN4WvaNY270FcLDdbflYGzlcAy6YycUkvfRZjHylx0l1A==" saltValue="sDlK4RbqiIjT45ypepNaIQ==" spinCount="100000" sheet="1" objects="1" scenarios="1"/>
  <mergeCells count="33">
    <mergeCell ref="C51:D51"/>
    <mergeCell ref="C2:D2"/>
    <mergeCell ref="C4:D4"/>
    <mergeCell ref="C5:D5"/>
    <mergeCell ref="C6:D6"/>
    <mergeCell ref="C7:D7"/>
    <mergeCell ref="C13:D13"/>
    <mergeCell ref="C14:D14"/>
    <mergeCell ref="C15:D15"/>
    <mergeCell ref="C49:D49"/>
    <mergeCell ref="B11:B16"/>
    <mergeCell ref="B19:B44"/>
    <mergeCell ref="C19:C20"/>
    <mergeCell ref="C23:C27"/>
    <mergeCell ref="C28:C30"/>
    <mergeCell ref="C36:C38"/>
    <mergeCell ref="C39:C43"/>
    <mergeCell ref="C11:D11"/>
    <mergeCell ref="C12:D12"/>
    <mergeCell ref="C16:D16"/>
    <mergeCell ref="C63:F63"/>
    <mergeCell ref="C74:E74"/>
    <mergeCell ref="C75:E75"/>
    <mergeCell ref="C77:E77"/>
    <mergeCell ref="C80:E80"/>
    <mergeCell ref="C79:E79"/>
    <mergeCell ref="C65:E65"/>
    <mergeCell ref="C67:E67"/>
    <mergeCell ref="C68:E68"/>
    <mergeCell ref="C72:E72"/>
    <mergeCell ref="C71:E71"/>
    <mergeCell ref="C66:E66"/>
    <mergeCell ref="C69:E69"/>
  </mergeCells>
  <conditionalFormatting sqref="F51:BM51">
    <cfRule type="cellIs" dxfId="6" priority="1" operator="lessThan">
      <formula>0</formula>
    </cfRule>
    <cfRule type="cellIs" dxfId="5" priority="41" operator="lessThan">
      <formula>0</formula>
    </cfRule>
  </conditionalFormatting>
  <conditionalFormatting sqref="F45:BM45">
    <cfRule type="expression" dxfId="4" priority="39">
      <formula>"E$10&gt;$D$2"</formula>
    </cfRule>
  </conditionalFormatting>
  <conditionalFormatting sqref="F11:BM15">
    <cfRule type="expression" dxfId="3" priority="4">
      <formula>F$10&gt;$E$2</formula>
    </cfRule>
    <cfRule type="expression" dxfId="2" priority="5">
      <formula>F$10&lt;=$E$2</formula>
    </cfRule>
  </conditionalFormatting>
  <conditionalFormatting sqref="F19:BM44">
    <cfRule type="expression" dxfId="1" priority="2">
      <formula>F$10&gt;$E$2</formula>
    </cfRule>
    <cfRule type="expression" dxfId="0" priority="3">
      <formula>F$10&lt;=$E$2</formula>
    </cfRule>
  </conditionalFormatting>
  <dataValidations count="1">
    <dataValidation type="whole" operator="greaterThan" allowBlank="1" showInputMessage="1" showErrorMessage="1" sqref="F51:BM51">
      <formula1>0</formula1>
    </dataValidation>
  </dataValidations>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showGridLines="0" workbookViewId="0">
      <selection activeCell="A2" sqref="A2:A13"/>
    </sheetView>
  </sheetViews>
  <sheetFormatPr baseColWidth="10" defaultRowHeight="15" x14ac:dyDescent="0.25"/>
  <sheetData>
    <row r="2" spans="1:2" x14ac:dyDescent="0.25">
      <c r="A2">
        <v>1</v>
      </c>
      <c r="B2">
        <v>31</v>
      </c>
    </row>
    <row r="3" spans="1:2" x14ac:dyDescent="0.25">
      <c r="A3">
        <v>2</v>
      </c>
      <c r="B3">
        <v>28</v>
      </c>
    </row>
    <row r="4" spans="1:2" x14ac:dyDescent="0.25">
      <c r="A4">
        <v>3</v>
      </c>
      <c r="B4">
        <v>31</v>
      </c>
    </row>
    <row r="5" spans="1:2" x14ac:dyDescent="0.25">
      <c r="A5">
        <v>4</v>
      </c>
      <c r="B5">
        <v>30</v>
      </c>
    </row>
    <row r="6" spans="1:2" x14ac:dyDescent="0.25">
      <c r="A6">
        <v>5</v>
      </c>
      <c r="B6">
        <v>31</v>
      </c>
    </row>
    <row r="7" spans="1:2" x14ac:dyDescent="0.25">
      <c r="A7">
        <v>6</v>
      </c>
      <c r="B7">
        <v>30</v>
      </c>
    </row>
    <row r="8" spans="1:2" x14ac:dyDescent="0.25">
      <c r="A8">
        <v>7</v>
      </c>
      <c r="B8">
        <v>31</v>
      </c>
    </row>
    <row r="9" spans="1:2" x14ac:dyDescent="0.25">
      <c r="A9">
        <v>8</v>
      </c>
      <c r="B9">
        <v>31</v>
      </c>
    </row>
    <row r="10" spans="1:2" x14ac:dyDescent="0.25">
      <c r="A10">
        <v>9</v>
      </c>
      <c r="B10">
        <v>30</v>
      </c>
    </row>
    <row r="11" spans="1:2" x14ac:dyDescent="0.25">
      <c r="A11">
        <v>10</v>
      </c>
      <c r="B11">
        <v>31</v>
      </c>
    </row>
    <row r="12" spans="1:2" x14ac:dyDescent="0.25">
      <c r="A12">
        <v>11</v>
      </c>
      <c r="B12">
        <v>30</v>
      </c>
    </row>
    <row r="13" spans="1:2" x14ac:dyDescent="0.25">
      <c r="A13">
        <v>12</v>
      </c>
      <c r="B13">
        <v>31</v>
      </c>
    </row>
  </sheetData>
  <sheetProtection algorithmName="SHA-512" hashValue="dgu5+NRzQlhjNISijCYKAXONj9Ny/1cWoAY9w4cSi+/zV1vErTbLs1jDpwCu7N/PAYIX0USjd+m1fZBW5K7ALg==" saltValue="0U1tPH3fG9236l0I5CYiq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INSTRUCCIONES</vt:lpstr>
      <vt:lpstr>Unidad Reajustable</vt:lpstr>
      <vt:lpstr>FLUJO REAL</vt:lpstr>
      <vt:lpstr>FLUJO PROYECTADO</vt:lpstr>
      <vt:lpstr>FLUJO COMPLETO</vt:lpstr>
      <vt:lpstr>INSUMOS</vt:lpstr>
      <vt:lpstr>INSTRUCCIONES!_Toc508380485</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Queiro, Florencia</dc:creator>
  <cp:lastModifiedBy>Fernandez, Natalia</cp:lastModifiedBy>
  <cp:lastPrinted>2018-03-21T16:53:35Z</cp:lastPrinted>
  <dcterms:created xsi:type="dcterms:W3CDTF">2018-03-06T19:36:03Z</dcterms:created>
  <dcterms:modified xsi:type="dcterms:W3CDTF">2025-03-31T16:53:31Z</dcterms:modified>
</cp:coreProperties>
</file>